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nfg\dfs\投資顧問\41.国内ファンドフォルダ\001.NMF(総合型)\99.共有\51.決算共用\圧縮後の縮小フォルダ\第1期\99_FM作業フォルダ\保有物件データ修正\"/>
    </mc:Choice>
  </mc:AlternateContent>
  <bookViews>
    <workbookView xWindow="240" yWindow="108" windowWidth="14940" windowHeight="8100" tabRatio="718"/>
  </bookViews>
  <sheets>
    <sheet name="【ご利用上の注意】" sheetId="5" r:id="rId1"/>
    <sheet name="①ファンド運用状況" sheetId="8" r:id="rId2"/>
    <sheet name="②個別物件状況" sheetId="9" r:id="rId3"/>
    <sheet name="③物件概要" sheetId="2" r:id="rId4"/>
    <sheet name="④個別物件収支（第1期）" sheetId="7" r:id="rId5"/>
    <sheet name="⑤期末鑑定評価の概要（第1期）" sheetId="6" r:id="rId6"/>
    <sheet name="⑥稼働の状況（第1期）" sheetId="13" r:id="rId7"/>
  </sheets>
  <externalReferences>
    <externalReference r:id="rId8"/>
    <externalReference r:id="rId9"/>
    <externalReference r:id="rId10"/>
  </externalReferences>
  <definedNames>
    <definedName name="_xlnm._FilterDatabase" localSheetId="5" hidden="1">'⑤期末鑑定評価の概要（第1期）'!#REF!</definedName>
    <definedName name="A" localSheetId="1">#REF!</definedName>
    <definedName name="A" localSheetId="2">#REF!</definedName>
    <definedName name="A" localSheetId="6">#REF!</definedName>
    <definedName name="A">#REF!</definedName>
    <definedName name="aa" localSheetId="1">#REF!</definedName>
    <definedName name="aa" localSheetId="2">#REF!</definedName>
    <definedName name="aa" localSheetId="6">#REF!</definedName>
    <definedName name="aa">#REF!</definedName>
    <definedName name="Appli" localSheetId="1">#REF!</definedName>
    <definedName name="Appli" localSheetId="2">#REF!</definedName>
    <definedName name="Appli" localSheetId="6">#REF!</definedName>
    <definedName name="Appli">#REF!</definedName>
    <definedName name="APPLICATION" localSheetId="1">#REF!</definedName>
    <definedName name="APPLICATION" localSheetId="2">#REF!</definedName>
    <definedName name="APPLICATION" localSheetId="6">#REF!</definedName>
    <definedName name="APPLICATION">#REF!</definedName>
    <definedName name="B" localSheetId="1">#REF!</definedName>
    <definedName name="B" localSheetId="2">#REF!</definedName>
    <definedName name="B" localSheetId="6">#REF!</definedName>
    <definedName name="B">#REF!</definedName>
    <definedName name="_xlnm.Criteria" localSheetId="1">#REF!</definedName>
    <definedName name="_xlnm.Criteria" localSheetId="2">#REF!</definedName>
    <definedName name="_xlnm.Criteria" localSheetId="6">#REF!</definedName>
    <definedName name="_xlnm.Criteria">#REF!</definedName>
    <definedName name="E" localSheetId="1">#REF!</definedName>
    <definedName name="E" localSheetId="2">#REF!</definedName>
    <definedName name="E" localSheetId="6">#REF!</definedName>
    <definedName name="E">#REF!</definedName>
    <definedName name="ee" localSheetId="1">#REF!</definedName>
    <definedName name="ee" localSheetId="2">#REF!</definedName>
    <definedName name="ee" localSheetId="6">#REF!</definedName>
    <definedName name="ee">#REF!</definedName>
    <definedName name="ENDORSEMENT" localSheetId="1">#REF!</definedName>
    <definedName name="ENDORSEMENT" localSheetId="2">#REF!</definedName>
    <definedName name="ENDORSEMENT" localSheetId="6">#REF!</definedName>
    <definedName name="ENDORSEMENT">#REF!</definedName>
    <definedName name="erjl" localSheetId="1">[1]Fire02!#REF!</definedName>
    <definedName name="erjl" localSheetId="2">[1]Fire02!#REF!</definedName>
    <definedName name="erjl" localSheetId="6">[1]Fire02!#REF!</definedName>
    <definedName name="erjl">[1]Fire02!#REF!</definedName>
    <definedName name="fr">[1]Fire02!$AD$70</definedName>
    <definedName name="l">[1]Fire02!$P$41</definedName>
    <definedName name="lksdfj">[1]Fire02!$A$11</definedName>
    <definedName name="name">'[2]mejiro nakano'!$E$3</definedName>
    <definedName name="P" localSheetId="1">#REF!</definedName>
    <definedName name="P" localSheetId="2">#REF!</definedName>
    <definedName name="P" localSheetId="6">#REF!</definedName>
    <definedName name="P">#REF!</definedName>
    <definedName name="_xlnm.Print_Area" localSheetId="2">②個別物件状況!$A$1:$M$52</definedName>
    <definedName name="_xlnm.Print_Titles" localSheetId="1">①ファンド運用状況!$2:$2</definedName>
    <definedName name="_xlnm.Print_Titles" localSheetId="2">②個別物件状況!$17:$17</definedName>
    <definedName name="_xlnm.Print_Titles" localSheetId="3">③物件概要!$2:$3</definedName>
    <definedName name="_xlnm.Print_Titles" localSheetId="4">'④個別物件収支（第1期）'!$B:$B</definedName>
    <definedName name="_xlnm.Print_Titles" localSheetId="6">'⑥稼働の状況（第1期）'!$2:$3</definedName>
    <definedName name="Q_SCE050" localSheetId="1">#REF!</definedName>
    <definedName name="Q_SCE050" localSheetId="2">#REF!</definedName>
    <definedName name="Q_SCE050" localSheetId="6">#REF!</definedName>
    <definedName name="Q_SCE050">#REF!</definedName>
    <definedName name="RATE_A" localSheetId="1">#REF!</definedName>
    <definedName name="RATE_A" localSheetId="2">#REF!</definedName>
    <definedName name="RATE_A" localSheetId="6">#REF!</definedName>
    <definedName name="RATE_A">#REF!</definedName>
    <definedName name="RATE_B" localSheetId="1">#REF!</definedName>
    <definedName name="RATE_B" localSheetId="2">#REF!</definedName>
    <definedName name="RATE_B" localSheetId="6">#REF!</definedName>
    <definedName name="RATE_B">#REF!</definedName>
    <definedName name="RATE_C" localSheetId="1">#REF!</definedName>
    <definedName name="RATE_C" localSheetId="2">#REF!</definedName>
    <definedName name="RATE_C" localSheetId="6">#REF!</definedName>
    <definedName name="RATE_C">#REF!</definedName>
    <definedName name="re">[1]Fire02!$P$40</definedName>
    <definedName name="sdflkj" localSheetId="1">[1]Fire02!#REF!</definedName>
    <definedName name="sdflkj" localSheetId="2">[1]Fire02!#REF!</definedName>
    <definedName name="sdflkj" localSheetId="6">[1]Fire02!#REF!</definedName>
    <definedName name="sdflkj">[1]Fire02!#REF!</definedName>
    <definedName name="sdrjci">[1]Fire02!$P$39</definedName>
    <definedName name="sonota" localSheetId="1">[3]見積!#REF!</definedName>
    <definedName name="sonota" localSheetId="2">[3]見積!#REF!</definedName>
    <definedName name="sonota" localSheetId="6">[3]見積!#REF!</definedName>
    <definedName name="sonota">[3]見積!#REF!</definedName>
    <definedName name="ss" localSheetId="1">#REF!</definedName>
    <definedName name="ss" localSheetId="2">#REF!</definedName>
    <definedName name="ss" localSheetId="6">#REF!</definedName>
    <definedName name="ss">#REF!</definedName>
    <definedName name="テラス" localSheetId="1">#REF!</definedName>
    <definedName name="テラス" localSheetId="2">#REF!</definedName>
    <definedName name="テラス" localSheetId="6">#REF!</definedName>
    <definedName name="テラス">#REF!</definedName>
    <definedName name="バイク" localSheetId="1">#REF!</definedName>
    <definedName name="バイク" localSheetId="2">#REF!</definedName>
    <definedName name="バイク" localSheetId="6">#REF!</definedName>
    <definedName name="バイク">#REF!</definedName>
    <definedName name="フリー" localSheetId="1">#REF!</definedName>
    <definedName name="フリー" localSheetId="2">#REF!</definedName>
    <definedName name="フリー" localSheetId="6">#REF!</definedName>
    <definedName name="フリー">#REF!</definedName>
    <definedName name="ルーフ" localSheetId="1">#REF!</definedName>
    <definedName name="ルーフ" localSheetId="2">#REF!</definedName>
    <definedName name="ルーフ" localSheetId="6">#REF!</definedName>
    <definedName name="ルーフ">#REF!</definedName>
    <definedName name="委託料率" localSheetId="1">#REF!</definedName>
    <definedName name="委託料率" localSheetId="2">#REF!</definedName>
    <definedName name="委託料率" localSheetId="6">#REF!</definedName>
    <definedName name="委託料率">#REF!</definedName>
    <definedName name="一般管理手数料" localSheetId="1">#REF!</definedName>
    <definedName name="一般管理手数料" localSheetId="2">#REF!</definedName>
    <definedName name="一般管理手数料" localSheetId="6">#REF!</definedName>
    <definedName name="一般管理手数料">#REF!</definedName>
    <definedName name="延床面積持分" localSheetId="1">#REF!</definedName>
    <definedName name="延床面積持分" localSheetId="2">#REF!</definedName>
    <definedName name="延床面積持分" localSheetId="6">#REF!</definedName>
    <definedName name="延床面積持分">#REF!</definedName>
    <definedName name="延面積" localSheetId="1">#REF!</definedName>
    <definedName name="延面積" localSheetId="2">#REF!</definedName>
    <definedName name="延面積" localSheetId="6">#REF!</definedName>
    <definedName name="延面積">#REF!</definedName>
    <definedName name="延面積持分比率" localSheetId="1">#REF!</definedName>
    <definedName name="延面積持分比率" localSheetId="2">#REF!</definedName>
    <definedName name="延面積持分比率" localSheetId="6">#REF!</definedName>
    <definedName name="延面積持分比率">#REF!</definedName>
    <definedName name="汚水槽" localSheetId="1">#REF!</definedName>
    <definedName name="汚水槽" localSheetId="2">#REF!</definedName>
    <definedName name="汚水槽" localSheetId="6">#REF!</definedName>
    <definedName name="汚水槽">#REF!</definedName>
    <definedName name="価格_Ａ１" localSheetId="1">#REF!</definedName>
    <definedName name="価格_Ａ１" localSheetId="2">#REF!</definedName>
    <definedName name="価格_Ａ１" localSheetId="6">#REF!</definedName>
    <definedName name="価格_Ａ１">#REF!</definedName>
    <definedName name="価格_Ａ２" localSheetId="1">#REF!</definedName>
    <definedName name="価格_Ａ２" localSheetId="2">#REF!</definedName>
    <definedName name="価格_Ａ２" localSheetId="6">#REF!</definedName>
    <definedName name="価格_Ａ２">#REF!</definedName>
    <definedName name="価格_Ｂ" localSheetId="1">#REF!</definedName>
    <definedName name="価格_Ｂ" localSheetId="2">#REF!</definedName>
    <definedName name="価格_Ｂ" localSheetId="6">#REF!</definedName>
    <definedName name="価格_Ｂ">#REF!</definedName>
    <definedName name="価格_Ｃ" localSheetId="1">#REF!</definedName>
    <definedName name="価格_Ｃ" localSheetId="2">#REF!</definedName>
    <definedName name="価格_Ｃ" localSheetId="6">#REF!</definedName>
    <definedName name="価格_Ｃ">#REF!</definedName>
    <definedName name="火災保険料" localSheetId="1">#REF!</definedName>
    <definedName name="火災保険料" localSheetId="2">#REF!</definedName>
    <definedName name="火災保険料" localSheetId="6">#REF!</definedName>
    <definedName name="火災保険料">#REF!</definedName>
    <definedName name="外部駐" localSheetId="1">#REF!</definedName>
    <definedName name="外部駐" localSheetId="2">#REF!</definedName>
    <definedName name="外部駐" localSheetId="6">#REF!</definedName>
    <definedName name="外部駐">#REF!</definedName>
    <definedName name="外部駐車場" localSheetId="1">#REF!</definedName>
    <definedName name="外部駐車場" localSheetId="2">#REF!</definedName>
    <definedName name="外部駐車場" localSheetId="6">#REF!</definedName>
    <definedName name="外部駐車場">#REF!</definedName>
    <definedName name="管理員業務費" localSheetId="1">#REF!</definedName>
    <definedName name="管理員業務費" localSheetId="2">#REF!</definedName>
    <definedName name="管理員業務費" localSheetId="6">#REF!</definedName>
    <definedName name="管理員業務費">#REF!</definedName>
    <definedName name="管理準備金倍率" localSheetId="1">#REF!</definedName>
    <definedName name="管理準備金倍率" localSheetId="2">#REF!</definedName>
    <definedName name="管理準備金倍率" localSheetId="6">#REF!</definedName>
    <definedName name="管理準備金倍率">#REF!</definedName>
    <definedName name="管理費" localSheetId="1">#REF!</definedName>
    <definedName name="管理費" localSheetId="2">#REF!</definedName>
    <definedName name="管理費" localSheetId="6">#REF!</definedName>
    <definedName name="管理費">#REF!</definedName>
    <definedName name="管理費㎡単価" localSheetId="1">#REF!</definedName>
    <definedName name="管理費㎡単価" localSheetId="2">#REF!</definedName>
    <definedName name="管理費㎡単価" localSheetId="6">#REF!</definedName>
    <definedName name="管理費㎡単価">#REF!</definedName>
    <definedName name="管理費単価" localSheetId="1">#REF!</definedName>
    <definedName name="管理費単価" localSheetId="2">#REF!</definedName>
    <definedName name="管理費単価" localSheetId="6">#REF!</definedName>
    <definedName name="管理費単価">#REF!</definedName>
    <definedName name="還元利回り" localSheetId="1">#REF!</definedName>
    <definedName name="還元利回り" localSheetId="2">#REF!</definedName>
    <definedName name="還元利回り" localSheetId="6">#REF!</definedName>
    <definedName name="還元利回り">#REF!</definedName>
    <definedName name="基金基準" localSheetId="1">#REF!</definedName>
    <definedName name="基金基準" localSheetId="2">#REF!</definedName>
    <definedName name="基金基準" localSheetId="6">#REF!</definedName>
    <definedName name="基金基準">#REF!</definedName>
    <definedName name="共視聴" localSheetId="1">#REF!</definedName>
    <definedName name="共視聴" localSheetId="2">#REF!</definedName>
    <definedName name="共視聴" localSheetId="6">#REF!</definedName>
    <definedName name="共視聴">#REF!</definedName>
    <definedName name="共視聴基準" localSheetId="1">#REF!</definedName>
    <definedName name="共視聴基準" localSheetId="2">#REF!</definedName>
    <definedName name="共視聴基準" localSheetId="6">#REF!</definedName>
    <definedName name="共視聴基準">#REF!</definedName>
    <definedName name="共用部" localSheetId="1">#REF!</definedName>
    <definedName name="共用部" localSheetId="2">#REF!</definedName>
    <definedName name="共用部" localSheetId="6">#REF!</definedName>
    <definedName name="共用部">#REF!</definedName>
    <definedName name="緊急受付業務費" localSheetId="1">#REF!</definedName>
    <definedName name="緊急受付業務費" localSheetId="2">#REF!</definedName>
    <definedName name="緊急受付業務費" localSheetId="6">#REF!</definedName>
    <definedName name="緊急受付業務費">#REF!</definedName>
    <definedName name="建物持分比率" localSheetId="1">#REF!</definedName>
    <definedName name="建物持分比率" localSheetId="2">#REF!</definedName>
    <definedName name="建物持分比率" localSheetId="6">#REF!</definedName>
    <definedName name="建物持分比率">#REF!</definedName>
    <definedName name="個人賠償" localSheetId="1">#REF!</definedName>
    <definedName name="個人賠償" localSheetId="2">#REF!</definedName>
    <definedName name="個人賠償" localSheetId="6">#REF!</definedName>
    <definedName name="個人賠償">#REF!</definedName>
    <definedName name="戸数" localSheetId="1">#REF!</definedName>
    <definedName name="戸数" localSheetId="2">#REF!</definedName>
    <definedName name="戸数" localSheetId="6">#REF!</definedName>
    <definedName name="戸数">#REF!</definedName>
    <definedName name="今回評価時点" localSheetId="1">#REF!</definedName>
    <definedName name="今回評価時点" localSheetId="2">#REF!</definedName>
    <definedName name="今回評価時点" localSheetId="6">#REF!</definedName>
    <definedName name="今回評価時点">#REF!</definedName>
    <definedName name="再建築単価" localSheetId="1">#REF!</definedName>
    <definedName name="再建築単価" localSheetId="2">#REF!</definedName>
    <definedName name="再建築単価" localSheetId="6">#REF!</definedName>
    <definedName name="再建築単価">#REF!</definedName>
    <definedName name="支出" localSheetId="1">#REF!</definedName>
    <definedName name="支出" localSheetId="2">#REF!</definedName>
    <definedName name="支出" localSheetId="6">#REF!</definedName>
    <definedName name="支出">#REF!</definedName>
    <definedName name="施設賠償" localSheetId="1">#REF!</definedName>
    <definedName name="施設賠償" localSheetId="2">#REF!</definedName>
    <definedName name="施設賠償" localSheetId="6">#REF!</definedName>
    <definedName name="施設賠償">#REF!</definedName>
    <definedName name="事務管理業務費" localSheetId="1">#REF!</definedName>
    <definedName name="事務管理業務費" localSheetId="2">#REF!</definedName>
    <definedName name="事務管理業務費" localSheetId="6">#REF!</definedName>
    <definedName name="事務管理業務費">#REF!</definedName>
    <definedName name="実績管理収支" localSheetId="1">#REF!</definedName>
    <definedName name="実績管理収支" localSheetId="2">#REF!</definedName>
    <definedName name="実績管理収支" localSheetId="6">#REF!</definedName>
    <definedName name="実績管理収支">#REF!</definedName>
    <definedName name="実績共益費" localSheetId="1">#REF!</definedName>
    <definedName name="実績共益費" localSheetId="2">#REF!</definedName>
    <definedName name="実績共益費" localSheetId="6">#REF!</definedName>
    <definedName name="実績共益費">#REF!</definedName>
    <definedName name="実績賃貸収支" localSheetId="1">#REF!</definedName>
    <definedName name="実績賃貸収支" localSheetId="2">#REF!</definedName>
    <definedName name="実績賃貸収支" localSheetId="6">#REF!</definedName>
    <definedName name="実績賃貸収支">#REF!</definedName>
    <definedName name="実績賃貸収入" localSheetId="1">#REF!</definedName>
    <definedName name="実績賃貸収入" localSheetId="2">#REF!</definedName>
    <definedName name="実績賃貸収入" localSheetId="6">#REF!</definedName>
    <definedName name="実績賃貸収入">#REF!</definedName>
    <definedName name="実績賃料" localSheetId="1">#REF!</definedName>
    <definedName name="実績賃料" localSheetId="2">#REF!</definedName>
    <definedName name="実績賃料" localSheetId="6">#REF!</definedName>
    <definedName name="実績賃料">#REF!</definedName>
    <definedName name="実績売上総利益" localSheetId="1">#REF!</definedName>
    <definedName name="実績売上総利益" localSheetId="2">#REF!</definedName>
    <definedName name="実績売上総利益" localSheetId="6">#REF!</definedName>
    <definedName name="実績売上総利益">#REF!</definedName>
    <definedName name="実績敷金" localSheetId="1">#REF!</definedName>
    <definedName name="実績敷金" localSheetId="2">#REF!</definedName>
    <definedName name="実績敷金" localSheetId="6">#REF!</definedName>
    <definedName name="実績敷金">#REF!</definedName>
    <definedName name="実績名義変更料等" localSheetId="1">#REF!</definedName>
    <definedName name="実績名義変更料等" localSheetId="2">#REF!</definedName>
    <definedName name="実績名義変更料等" localSheetId="6">#REF!</definedName>
    <definedName name="実績名義変更料等">#REF!</definedName>
    <definedName name="収益按分比率" localSheetId="1">#REF!</definedName>
    <definedName name="収益按分比率" localSheetId="2">#REF!</definedName>
    <definedName name="収益按分比率" localSheetId="6">#REF!</definedName>
    <definedName name="収益按分比率">#REF!</definedName>
    <definedName name="収入" localSheetId="1">#REF!</definedName>
    <definedName name="収入" localSheetId="2">#REF!</definedName>
    <definedName name="収入" localSheetId="6">#REF!</definedName>
    <definedName name="収入">#REF!</definedName>
    <definedName name="住戸戸数" localSheetId="1">#REF!</definedName>
    <definedName name="住戸戸数" localSheetId="2">#REF!</definedName>
    <definedName name="住戸戸数" localSheetId="6">#REF!</definedName>
    <definedName name="住戸戸数">#REF!</definedName>
    <definedName name="住戸専有" localSheetId="1">#REF!</definedName>
    <definedName name="住戸専有" localSheetId="2">#REF!</definedName>
    <definedName name="住戸専有" localSheetId="6">#REF!</definedName>
    <definedName name="住戸専有">#REF!</definedName>
    <definedName name="準備金" localSheetId="1">#REF!</definedName>
    <definedName name="準備金" localSheetId="2">#REF!</definedName>
    <definedName name="準備金" localSheetId="6">#REF!</definedName>
    <definedName name="準備金">#REF!</definedName>
    <definedName name="準備金基準" localSheetId="1">#REF!</definedName>
    <definedName name="準備金基準" localSheetId="2">#REF!</definedName>
    <definedName name="準備金基準" localSheetId="6">#REF!</definedName>
    <definedName name="準備金基準">#REF!</definedName>
    <definedName name="準備金倍率" localSheetId="1">#REF!</definedName>
    <definedName name="準備金倍率" localSheetId="2">#REF!</definedName>
    <definedName name="準備金倍率" localSheetId="6">#REF!</definedName>
    <definedName name="準備金倍率">#REF!</definedName>
    <definedName name="昇降機賠償" localSheetId="1">#REF!</definedName>
    <definedName name="昇降機賠償" localSheetId="2">#REF!</definedName>
    <definedName name="昇降機賠償" localSheetId="6">#REF!</definedName>
    <definedName name="昇降機賠償">#REF!</definedName>
    <definedName name="新築年月" localSheetId="1">#REF!</definedName>
    <definedName name="新築年月" localSheetId="2">#REF!</definedName>
    <definedName name="新築年月" localSheetId="6">#REF!</definedName>
    <definedName name="新築年月">#REF!</definedName>
    <definedName name="積立金" localSheetId="1">#REF!</definedName>
    <definedName name="積立金" localSheetId="2">#REF!</definedName>
    <definedName name="積立金" localSheetId="6">#REF!</definedName>
    <definedName name="積立金">#REF!</definedName>
    <definedName name="積立金基準" localSheetId="1">#REF!</definedName>
    <definedName name="積立金基準" localSheetId="2">#REF!</definedName>
    <definedName name="積立金基準" localSheetId="6">#REF!</definedName>
    <definedName name="積立金基準">#REF!</definedName>
    <definedName name="積立金単価" localSheetId="1">#REF!</definedName>
    <definedName name="積立金単価" localSheetId="2">#REF!</definedName>
    <definedName name="積立金単価" localSheetId="6">#REF!</definedName>
    <definedName name="積立金単価">#REF!</definedName>
    <definedName name="積立保険料" localSheetId="1">#REF!</definedName>
    <definedName name="積立保険料" localSheetId="2">#REF!</definedName>
    <definedName name="積立保険料" localSheetId="6">#REF!</definedName>
    <definedName name="積立保険料">#REF!</definedName>
    <definedName name="専有部" localSheetId="1">#REF!</definedName>
    <definedName name="専有部" localSheetId="2">#REF!</definedName>
    <definedName name="専有部" localSheetId="6">#REF!</definedName>
    <definedName name="専有部">#REF!</definedName>
    <definedName name="専有面積合計" localSheetId="1">#REF!</definedName>
    <definedName name="専有面積合計" localSheetId="2">#REF!</definedName>
    <definedName name="専有面積合計" localSheetId="6">#REF!</definedName>
    <definedName name="専有面積合計">#REF!</definedName>
    <definedName name="専用積立金" localSheetId="1">#REF!</definedName>
    <definedName name="専用積立金" localSheetId="2">#REF!</definedName>
    <definedName name="専用積立金" localSheetId="6">#REF!</definedName>
    <definedName name="専用積立金">#REF!</definedName>
    <definedName name="専用駐車場" localSheetId="1">#REF!</definedName>
    <definedName name="専用駐車場" localSheetId="2">#REF!</definedName>
    <definedName name="専用駐車場" localSheetId="6">#REF!</definedName>
    <definedName name="専用駐車場">#REF!</definedName>
    <definedName name="専用庭" localSheetId="1">#REF!</definedName>
    <definedName name="専用庭" localSheetId="2">#REF!</definedName>
    <definedName name="専用庭" localSheetId="6">#REF!</definedName>
    <definedName name="専用庭">#REF!</definedName>
    <definedName name="専用面積" localSheetId="1">#REF!</definedName>
    <definedName name="専用面積" localSheetId="2">#REF!</definedName>
    <definedName name="専用面積" localSheetId="6">#REF!</definedName>
    <definedName name="専用面積">#REF!</definedName>
    <definedName name="専用面積持分" localSheetId="1">#REF!</definedName>
    <definedName name="専用面積持分" localSheetId="2">#REF!</definedName>
    <definedName name="専用面積持分" localSheetId="6">#REF!</definedName>
    <definedName name="専用面積持分">#REF!</definedName>
    <definedName name="専用面積持分比率" localSheetId="1">#REF!</definedName>
    <definedName name="専用面積持分比率" localSheetId="2">#REF!</definedName>
    <definedName name="専用面積持分比率" localSheetId="6">#REF!</definedName>
    <definedName name="専用面積持分比率">#REF!</definedName>
    <definedName name="前回評価時点" localSheetId="1">#REF!</definedName>
    <definedName name="前回評価時点" localSheetId="2">#REF!</definedName>
    <definedName name="前回評価時点" localSheetId="6">#REF!</definedName>
    <definedName name="前回評価時点">#REF!</definedName>
    <definedName name="倉庫" localSheetId="1">#REF!</definedName>
    <definedName name="倉庫" localSheetId="2">#REF!</definedName>
    <definedName name="倉庫" localSheetId="6">#REF!</definedName>
    <definedName name="倉庫">#REF!</definedName>
    <definedName name="想定管理収支" localSheetId="1">#REF!</definedName>
    <definedName name="想定管理収支" localSheetId="2">#REF!</definedName>
    <definedName name="想定管理収支" localSheetId="6">#REF!</definedName>
    <definedName name="想定管理収支">#REF!</definedName>
    <definedName name="想定共益費" localSheetId="1">#REF!</definedName>
    <definedName name="想定共益費" localSheetId="2">#REF!</definedName>
    <definedName name="想定共益費" localSheetId="6">#REF!</definedName>
    <definedName name="想定共益費">#REF!</definedName>
    <definedName name="想定賃貸収支" localSheetId="1">#REF!</definedName>
    <definedName name="想定賃貸収支" localSheetId="2">#REF!</definedName>
    <definedName name="想定賃貸収支" localSheetId="6">#REF!</definedName>
    <definedName name="想定賃貸収支">#REF!</definedName>
    <definedName name="想定賃貸収入" localSheetId="1">#REF!</definedName>
    <definedName name="想定賃貸収入" localSheetId="2">#REF!</definedName>
    <definedName name="想定賃貸収入" localSheetId="6">#REF!</definedName>
    <definedName name="想定賃貸収入">#REF!</definedName>
    <definedName name="想定賃料" localSheetId="1">#REF!</definedName>
    <definedName name="想定賃料" localSheetId="2">#REF!</definedName>
    <definedName name="想定賃料" localSheetId="6">#REF!</definedName>
    <definedName name="想定賃料">#REF!</definedName>
    <definedName name="想定売上総利益" localSheetId="1">#REF!</definedName>
    <definedName name="想定売上総利益" localSheetId="2">#REF!</definedName>
    <definedName name="想定売上総利益" localSheetId="6">#REF!</definedName>
    <definedName name="想定売上総利益">#REF!</definedName>
    <definedName name="想定敷金" localSheetId="1">#REF!</definedName>
    <definedName name="想定敷金" localSheetId="2">#REF!</definedName>
    <definedName name="想定敷金" localSheetId="6">#REF!</definedName>
    <definedName name="想定敷金">#REF!</definedName>
    <definedName name="想定名義変更料等" localSheetId="1">#REF!</definedName>
    <definedName name="想定名義変更料等" localSheetId="2">#REF!</definedName>
    <definedName name="想定名義変更料等" localSheetId="6">#REF!</definedName>
    <definedName name="想定名義変更料等">#REF!</definedName>
    <definedName name="耐用年数" localSheetId="1">#REF!</definedName>
    <definedName name="耐用年数" localSheetId="2">#REF!</definedName>
    <definedName name="耐用年数" localSheetId="6">#REF!</definedName>
    <definedName name="耐用年数">#REF!</definedName>
    <definedName name="地積" localSheetId="1">#REF!</definedName>
    <definedName name="地積" localSheetId="2">#REF!</definedName>
    <definedName name="地積" localSheetId="6">#REF!</definedName>
    <definedName name="地積">#REF!</definedName>
    <definedName name="築年数" localSheetId="1">#REF!</definedName>
    <definedName name="築年数" localSheetId="2">#REF!</definedName>
    <definedName name="築年数" localSheetId="6">#REF!</definedName>
    <definedName name="築年数">#REF!</definedName>
    <definedName name="駐稼働率" localSheetId="1">#REF!</definedName>
    <definedName name="駐稼働率" localSheetId="2">#REF!</definedName>
    <definedName name="駐稼働率" localSheetId="6">#REF!</definedName>
    <definedName name="駐稼働率">#REF!</definedName>
    <definedName name="駐車場" localSheetId="1">#REF!</definedName>
    <definedName name="駐車場" localSheetId="2">#REF!</definedName>
    <definedName name="駐車場" localSheetId="6">#REF!</definedName>
    <definedName name="駐車場">#REF!</definedName>
    <definedName name="駐車場積立金" localSheetId="1">#REF!</definedName>
    <definedName name="駐車場積立金" localSheetId="2">#REF!</definedName>
    <definedName name="駐車場積立金" localSheetId="6">#REF!</definedName>
    <definedName name="駐車場積立金">#REF!</definedName>
    <definedName name="駐輪" localSheetId="1">#REF!</definedName>
    <definedName name="駐輪" localSheetId="2">#REF!</definedName>
    <definedName name="駐輪" localSheetId="6">#REF!</definedName>
    <definedName name="駐輪">#REF!</definedName>
    <definedName name="町会費基準" localSheetId="1">#REF!</definedName>
    <definedName name="町会費基準" localSheetId="2">#REF!</definedName>
    <definedName name="町会費基準" localSheetId="6">#REF!</definedName>
    <definedName name="町会費基準">#REF!</definedName>
    <definedName name="町内会" localSheetId="1">#REF!</definedName>
    <definedName name="町内会" localSheetId="2">#REF!</definedName>
    <definedName name="町内会" localSheetId="6">#REF!</definedName>
    <definedName name="町内会">#REF!</definedName>
    <definedName name="定期清掃" localSheetId="1">#REF!</definedName>
    <definedName name="定期清掃" localSheetId="2">#REF!</definedName>
    <definedName name="定期清掃" localSheetId="6">#REF!</definedName>
    <definedName name="定期清掃">#REF!</definedName>
    <definedName name="土地持分" localSheetId="1">#REF!</definedName>
    <definedName name="土地持分" localSheetId="2">#REF!</definedName>
    <definedName name="土地持分" localSheetId="6">#REF!</definedName>
    <definedName name="土地持分">#REF!</definedName>
    <definedName name="土地持分比率" localSheetId="1">#REF!</definedName>
    <definedName name="土地持分比率" localSheetId="2">#REF!</definedName>
    <definedName name="土地持分比率" localSheetId="6">#REF!</definedName>
    <definedName name="土地持分比率">#REF!</definedName>
    <definedName name="日常清掃" localSheetId="1">#REF!</definedName>
    <definedName name="日常清掃" localSheetId="2">#REF!</definedName>
    <definedName name="日常清掃" localSheetId="6">#REF!</definedName>
    <definedName name="日常清掃">#REF!</definedName>
    <definedName name="入居率" localSheetId="1">#REF!</definedName>
    <definedName name="入居率" localSheetId="2">#REF!</definedName>
    <definedName name="入居率" localSheetId="6">#REF!</definedName>
    <definedName name="入居率">#REF!</definedName>
    <definedName name="賠責保険料" localSheetId="1">#REF!</definedName>
    <definedName name="賠責保険料" localSheetId="2">#REF!</definedName>
    <definedName name="賠責保険料" localSheetId="6">#REF!</definedName>
    <definedName name="賠責保険料">#REF!</definedName>
    <definedName name="敷金" localSheetId="1">#REF!</definedName>
    <definedName name="敷金" localSheetId="2">#REF!</definedName>
    <definedName name="敷金" localSheetId="6">#REF!</definedName>
    <definedName name="敷金">#REF!</definedName>
    <definedName name="物件名" localSheetId="1">#REF!</definedName>
    <definedName name="物件名" localSheetId="2">#REF!</definedName>
    <definedName name="物件名" localSheetId="6">#REF!</definedName>
    <definedName name="物件名">#REF!</definedName>
    <definedName name="平成05年8月23日" localSheetId="1">#REF!</definedName>
    <definedName name="平成05年8月23日" localSheetId="2">#REF!</definedName>
    <definedName name="平成05年8月23日" localSheetId="6">#REF!</definedName>
    <definedName name="平成05年8月23日">#REF!</definedName>
    <definedName name="補償保険料" localSheetId="1">#REF!</definedName>
    <definedName name="補償保険料" localSheetId="2">#REF!</definedName>
    <definedName name="補償保険料" localSheetId="6">#REF!</definedName>
    <definedName name="補償保険料">#REF!</definedName>
    <definedName name="本地路線価" localSheetId="1">#REF!</definedName>
    <definedName name="本地路線価" localSheetId="2">#REF!</definedName>
    <definedName name="本地路線価" localSheetId="6">#REF!</definedName>
    <definedName name="本地路線価">#REF!</definedName>
    <definedName name="名称" localSheetId="1">#REF!</definedName>
    <definedName name="名称" localSheetId="2">#REF!</definedName>
    <definedName name="名称" localSheetId="6">#REF!</definedName>
    <definedName name="名称">#REF!</definedName>
    <definedName name="予備費基準" localSheetId="1">#REF!</definedName>
    <definedName name="予備費基準" localSheetId="2">#REF!</definedName>
    <definedName name="予備費基準" localSheetId="6">#REF!</definedName>
    <definedName name="予備費基準">#REF!</definedName>
    <definedName name="路線価年度" localSheetId="1">#REF!</definedName>
    <definedName name="路線価年度" localSheetId="2">#REF!</definedName>
    <definedName name="路線価年度" localSheetId="6">#REF!</definedName>
    <definedName name="路線価年度">#REF!</definedName>
  </definedNames>
  <calcPr calcId="162913"/>
</workbook>
</file>

<file path=xl/calcChain.xml><?xml version="1.0" encoding="utf-8"?>
<calcChain xmlns="http://schemas.openxmlformats.org/spreadsheetml/2006/main">
  <c r="J266" i="2" l="1"/>
  <c r="J267" i="2"/>
  <c r="J268" i="2"/>
  <c r="J269" i="2"/>
  <c r="J270" i="2"/>
  <c r="I266" i="2"/>
  <c r="I267" i="2"/>
  <c r="I268" i="2"/>
  <c r="I269" i="2"/>
  <c r="I270" i="2"/>
  <c r="G266" i="2"/>
  <c r="H266" i="2"/>
  <c r="G267" i="2"/>
  <c r="G268" i="2"/>
  <c r="H268" i="2"/>
  <c r="G269" i="2"/>
  <c r="G270" i="2"/>
  <c r="F270" i="2"/>
  <c r="F269" i="2"/>
  <c r="F268" i="2"/>
  <c r="F267" i="2"/>
  <c r="F266" i="2"/>
  <c r="C3" i="9"/>
  <c r="C50" i="9" s="1"/>
  <c r="F59" i="13"/>
  <c r="C10" i="9" l="1"/>
  <c r="C53" i="9"/>
  <c r="B54" i="9" s="1"/>
  <c r="C13" i="9"/>
  <c r="C11" i="9"/>
  <c r="C49" i="9"/>
  <c r="C14" i="9"/>
  <c r="C9" i="9"/>
  <c r="C51" i="9"/>
  <c r="C8" i="9"/>
  <c r="C12" i="9"/>
  <c r="C21" i="9"/>
  <c r="B34" i="9" s="1"/>
  <c r="C25" i="9"/>
  <c r="C33" i="9"/>
  <c r="C45" i="9"/>
  <c r="C20" i="9"/>
  <c r="C24" i="9"/>
  <c r="C28" i="9"/>
  <c r="C32" i="9"/>
  <c r="C40" i="9"/>
  <c r="C44" i="9"/>
  <c r="C6" i="9"/>
  <c r="C19" i="9"/>
  <c r="C23" i="9"/>
  <c r="C27" i="9"/>
  <c r="C31" i="9"/>
  <c r="C39" i="9"/>
  <c r="C43" i="9"/>
  <c r="C29" i="9"/>
  <c r="C41" i="9"/>
  <c r="C52" i="9"/>
  <c r="C7" i="9"/>
  <c r="C5" i="9"/>
  <c r="C18" i="9"/>
  <c r="C22" i="9"/>
  <c r="C26" i="9"/>
  <c r="C30" i="9"/>
  <c r="C38" i="9"/>
  <c r="C42" i="9"/>
</calcChain>
</file>

<file path=xl/sharedStrings.xml><?xml version="1.0" encoding="utf-8"?>
<sst xmlns="http://schemas.openxmlformats.org/spreadsheetml/2006/main" count="5194" uniqueCount="1460">
  <si>
    <t>物件名称</t>
    <rPh sb="0" eb="2">
      <t>ブッケン</t>
    </rPh>
    <rPh sb="2" eb="4">
      <t>メイショウ</t>
    </rPh>
    <phoneticPr fontId="2"/>
  </si>
  <si>
    <t>所在地</t>
    <rPh sb="0" eb="3">
      <t>ショザイチ</t>
    </rPh>
    <phoneticPr fontId="2"/>
  </si>
  <si>
    <t>取得価格</t>
    <rPh sb="0" eb="2">
      <t>シュトク</t>
    </rPh>
    <rPh sb="2" eb="4">
      <t>カカク</t>
    </rPh>
    <phoneticPr fontId="2"/>
  </si>
  <si>
    <t>竣工日</t>
    <rPh sb="0" eb="2">
      <t>シュンコウ</t>
    </rPh>
    <rPh sb="2" eb="3">
      <t>ビ</t>
    </rPh>
    <phoneticPr fontId="2"/>
  </si>
  <si>
    <t>賃貸事業収入</t>
  </si>
  <si>
    <t>その他賃貸事業収入</t>
  </si>
  <si>
    <t>外注委託費</t>
  </si>
  <si>
    <t>保険料</t>
  </si>
  <si>
    <t>修繕費</t>
  </si>
  <si>
    <t>その他費用</t>
  </si>
  <si>
    <t>減価償却費</t>
    <rPh sb="0" eb="2">
      <t>ゲンカ</t>
    </rPh>
    <rPh sb="2" eb="4">
      <t>ショウキャク</t>
    </rPh>
    <rPh sb="4" eb="5">
      <t>ヒ</t>
    </rPh>
    <phoneticPr fontId="2"/>
  </si>
  <si>
    <t>貸借対照表計上額</t>
    <rPh sb="0" eb="2">
      <t>タイシャク</t>
    </rPh>
    <rPh sb="2" eb="5">
      <t>タイショウヒョウ</t>
    </rPh>
    <rPh sb="5" eb="7">
      <t>ケイジョウ</t>
    </rPh>
    <rPh sb="7" eb="8">
      <t>ガク</t>
    </rPh>
    <phoneticPr fontId="2"/>
  </si>
  <si>
    <t>　　【ご利用上の注意】</t>
    <rPh sb="4" eb="6">
      <t>リヨウ</t>
    </rPh>
    <rPh sb="6" eb="7">
      <t>ジョウ</t>
    </rPh>
    <rPh sb="8" eb="10">
      <t>チュウイ</t>
    </rPh>
    <phoneticPr fontId="2"/>
  </si>
  <si>
    <t>賃貸可能面積</t>
    <rPh sb="0" eb="2">
      <t>チンタイ</t>
    </rPh>
    <rPh sb="2" eb="4">
      <t>カノウ</t>
    </rPh>
    <rPh sb="4" eb="6">
      <t>メンセキ</t>
    </rPh>
    <phoneticPr fontId="2"/>
  </si>
  <si>
    <t>不動産賃貸事業収益合計</t>
    <rPh sb="0" eb="3">
      <t>フドウサン</t>
    </rPh>
    <rPh sb="3" eb="5">
      <t>チンタイ</t>
    </rPh>
    <rPh sb="5" eb="7">
      <t>ジギョウ</t>
    </rPh>
    <rPh sb="7" eb="9">
      <t>シュウエキ</t>
    </rPh>
    <rPh sb="9" eb="11">
      <t>ゴウケイ</t>
    </rPh>
    <phoneticPr fontId="2"/>
  </si>
  <si>
    <t>不動産賃貸事業費用合計</t>
    <rPh sb="0" eb="3">
      <t>フドウサン</t>
    </rPh>
    <rPh sb="3" eb="5">
      <t>チンタイ</t>
    </rPh>
    <rPh sb="5" eb="7">
      <t>ジギョウ</t>
    </rPh>
    <rPh sb="7" eb="9">
      <t>ヒヨウ</t>
    </rPh>
    <rPh sb="9" eb="11">
      <t>ゴウケイ</t>
    </rPh>
    <phoneticPr fontId="2"/>
  </si>
  <si>
    <t>不動産賃貸事業損益</t>
    <rPh sb="0" eb="3">
      <t>フドウサン</t>
    </rPh>
    <rPh sb="3" eb="5">
      <t>チンタイ</t>
    </rPh>
    <rPh sb="5" eb="7">
      <t>ジギョウ</t>
    </rPh>
    <rPh sb="7" eb="9">
      <t>ソンエキ</t>
    </rPh>
    <phoneticPr fontId="2"/>
  </si>
  <si>
    <t>（㎡）</t>
  </si>
  <si>
    <t>（%）</t>
  </si>
  <si>
    <t>NOI</t>
  </si>
  <si>
    <t>割引率</t>
  </si>
  <si>
    <t>収益価格</t>
  </si>
  <si>
    <t>ＤＣＦ法</t>
  </si>
  <si>
    <t>直接還元法</t>
  </si>
  <si>
    <t>物件名称</t>
  </si>
  <si>
    <t>鑑定評価機関</t>
    <rPh sb="0" eb="2">
      <t>カンテイ</t>
    </rPh>
    <rPh sb="2" eb="4">
      <t>ヒョウカ</t>
    </rPh>
    <rPh sb="4" eb="6">
      <t>キカン</t>
    </rPh>
    <phoneticPr fontId="2"/>
  </si>
  <si>
    <t>大和不動産鑑定株式会社</t>
  </si>
  <si>
    <t>株式会社谷澤総合鑑定所</t>
  </si>
  <si>
    <t>一般財団法人日本不動産研究所</t>
  </si>
  <si>
    <t>横須賀モアーズシティ</t>
  </si>
  <si>
    <t>EQUINIA新宿</t>
  </si>
  <si>
    <t>川崎モアーズ</t>
  </si>
  <si>
    <t>EQUINIA池袋</t>
  </si>
  <si>
    <t>covirna machida</t>
  </si>
  <si>
    <t>ニトリ幕張店</t>
  </si>
  <si>
    <t>コナミスポーツクラブ府中</t>
  </si>
  <si>
    <t>GEMS渋谷</t>
  </si>
  <si>
    <t>駿台あざみ野校</t>
  </si>
  <si>
    <t>EQUINIA青葉台</t>
  </si>
  <si>
    <t>メガロス神奈川店</t>
  </si>
  <si>
    <t>イズミヤ千里丘店</t>
  </si>
  <si>
    <t>イズミヤ八尾店</t>
  </si>
  <si>
    <t>イズミヤ小林店</t>
  </si>
  <si>
    <t>EQUINIA青葉通り</t>
  </si>
  <si>
    <t>三菱自動車　調布店</t>
  </si>
  <si>
    <t>三菱自動車　渋谷店</t>
  </si>
  <si>
    <t>三菱自動車　練馬店</t>
  </si>
  <si>
    <t>三菱自動車　川崎店</t>
  </si>
  <si>
    <t>三菱自動車　高井戸店</t>
  </si>
  <si>
    <t>三菱自動車　葛飾店</t>
  </si>
  <si>
    <t>三菱自動車　東久留米店</t>
  </si>
  <si>
    <t>三菱自動車　世田谷店</t>
  </si>
  <si>
    <t>三菱自動車　杉並店</t>
  </si>
  <si>
    <t>三菱自動車　関町店</t>
  </si>
  <si>
    <t>三菱自動車　東大和店</t>
  </si>
  <si>
    <t>三菱自動車　元住吉店</t>
  </si>
  <si>
    <t>三菱自動車　川越店</t>
  </si>
  <si>
    <t>三菱自動車　江戸川店</t>
  </si>
  <si>
    <t>三菱自動車　狭山店</t>
  </si>
  <si>
    <t>直接還元
利回り</t>
    <phoneticPr fontId="2"/>
  </si>
  <si>
    <t>三菱自動車　目黒店</t>
  </si>
  <si>
    <t>（注）</t>
    <rPh sb="1" eb="2">
      <t>チュウ</t>
    </rPh>
    <phoneticPr fontId="2"/>
  </si>
  <si>
    <t>ﾌﾟﾛﾊﾟﾃｨ･ﾏﾈｼﾞﾒﾝﾄ報酬</t>
    <phoneticPr fontId="2"/>
  </si>
  <si>
    <t>水道光熱費</t>
    <phoneticPr fontId="2"/>
  </si>
  <si>
    <t>支払地代</t>
    <rPh sb="0" eb="2">
      <t>シハライ</t>
    </rPh>
    <rPh sb="2" eb="4">
      <t>チダイ</t>
    </rPh>
    <phoneticPr fontId="3"/>
  </si>
  <si>
    <t>（注）テナントの承諾が得られていないため、開示していません。</t>
    <rPh sb="1" eb="2">
      <t>チュウ</t>
    </rPh>
    <rPh sb="8" eb="10">
      <t>ショウダク</t>
    </rPh>
    <rPh sb="11" eb="12">
      <t>エ</t>
    </rPh>
    <rPh sb="21" eb="23">
      <t>カイジ</t>
    </rPh>
    <phoneticPr fontId="2"/>
  </si>
  <si>
    <t>期末算定価格</t>
    <rPh sb="0" eb="2">
      <t>キマツ</t>
    </rPh>
    <rPh sb="2" eb="4">
      <t>サンテイ</t>
    </rPh>
    <rPh sb="4" eb="6">
      <t>カカク</t>
    </rPh>
    <phoneticPr fontId="2"/>
  </si>
  <si>
    <t>物件番号</t>
    <rPh sb="0" eb="2">
      <t>ブッケン</t>
    </rPh>
    <rPh sb="2" eb="4">
      <t>バンゴウ</t>
    </rPh>
    <phoneticPr fontId="2"/>
  </si>
  <si>
    <t>Of-T-002</t>
  </si>
  <si>
    <t>Of-T-004</t>
  </si>
  <si>
    <t>Of-T-006</t>
  </si>
  <si>
    <t>最終還元
利回り</t>
    <phoneticPr fontId="2"/>
  </si>
  <si>
    <t>(%)</t>
    <phoneticPr fontId="2"/>
  </si>
  <si>
    <t>(%)</t>
    <phoneticPr fontId="2"/>
  </si>
  <si>
    <t>Of-T-001</t>
  </si>
  <si>
    <t>Of-T-003</t>
  </si>
  <si>
    <t>Of-T-005</t>
  </si>
  <si>
    <t>Of-T-007</t>
  </si>
  <si>
    <t>Of-T-008</t>
  </si>
  <si>
    <t>Of-T-009</t>
  </si>
  <si>
    <t>Of-T-010</t>
  </si>
  <si>
    <t>Of-T-011</t>
  </si>
  <si>
    <t>Of-T-012</t>
  </si>
  <si>
    <t>Of-T-013</t>
  </si>
  <si>
    <t>Of-T-014</t>
  </si>
  <si>
    <t>Of-T-015</t>
  </si>
  <si>
    <t>Of-T-016</t>
  </si>
  <si>
    <t>Of-T-017</t>
  </si>
  <si>
    <t>Of-T-018</t>
  </si>
  <si>
    <t>Of-T-019</t>
  </si>
  <si>
    <t>Of-T-020</t>
  </si>
  <si>
    <t>Of-T-021</t>
  </si>
  <si>
    <t>Of-T-022</t>
  </si>
  <si>
    <t>Of-T-023</t>
  </si>
  <si>
    <t>Of-T-024</t>
  </si>
  <si>
    <t>Of-T-025</t>
  </si>
  <si>
    <t>Of-T-026</t>
  </si>
  <si>
    <t>Of-T-027</t>
  </si>
  <si>
    <t>Of-T-028</t>
  </si>
  <si>
    <t>Of-T-029</t>
  </si>
  <si>
    <t>Of-T-030</t>
  </si>
  <si>
    <t>Of-T-031</t>
  </si>
  <si>
    <t>Of-T-032</t>
  </si>
  <si>
    <t>Of-T-033</t>
  </si>
  <si>
    <t>Of-T-034</t>
  </si>
  <si>
    <t>Of-T-035</t>
  </si>
  <si>
    <t>Of-T-036</t>
  </si>
  <si>
    <t>Of-T-037</t>
  </si>
  <si>
    <t>Of-T-038</t>
  </si>
  <si>
    <t>Of-T-039</t>
  </si>
  <si>
    <t>Of-T-040</t>
  </si>
  <si>
    <t>Of-S-001</t>
  </si>
  <si>
    <t>Of-S-002</t>
  </si>
  <si>
    <t>Of-S-003</t>
  </si>
  <si>
    <t>Of-S-004</t>
  </si>
  <si>
    <t>Of-S-005</t>
  </si>
  <si>
    <t>Of-S-006</t>
  </si>
  <si>
    <t>Of-S-007</t>
  </si>
  <si>
    <t>Of-S-008</t>
  </si>
  <si>
    <t>Of-S-009</t>
  </si>
  <si>
    <t>Of-S-010</t>
  </si>
  <si>
    <t>Of-S-011</t>
  </si>
  <si>
    <t>Of-S-012</t>
  </si>
  <si>
    <t>Of-S-013</t>
  </si>
  <si>
    <t>Of-S-014</t>
  </si>
  <si>
    <t>Of-S-015</t>
  </si>
  <si>
    <t>新宿野村ビル</t>
    <rPh sb="0" eb="2">
      <t>シンジュク</t>
    </rPh>
    <rPh sb="2" eb="4">
      <t>ノムラ</t>
    </rPh>
    <phoneticPr fontId="0"/>
  </si>
  <si>
    <t>野村不動産天王洲ビル</t>
    <rPh sb="0" eb="2">
      <t>ノムラ</t>
    </rPh>
    <rPh sb="2" eb="5">
      <t>フドウサン</t>
    </rPh>
    <rPh sb="5" eb="8">
      <t>テンノウズ</t>
    </rPh>
    <phoneticPr fontId="0"/>
  </si>
  <si>
    <t>麹町ミレニアムガーデン</t>
    <rPh sb="0" eb="2">
      <t>コウジマチ</t>
    </rPh>
    <phoneticPr fontId="0"/>
  </si>
  <si>
    <t>NOF日本橋本町ビル</t>
    <rPh sb="3" eb="6">
      <t>ニホンバシ</t>
    </rPh>
    <rPh sb="6" eb="8">
      <t>ホンマチ</t>
    </rPh>
    <phoneticPr fontId="0"/>
  </si>
  <si>
    <t>天王洲パークサイドビル</t>
    <rPh sb="0" eb="3">
      <t>テンノウズ</t>
    </rPh>
    <phoneticPr fontId="0"/>
  </si>
  <si>
    <t>NOF新宿南口ビル</t>
    <rPh sb="3" eb="5">
      <t>シンジュク</t>
    </rPh>
    <rPh sb="5" eb="7">
      <t>ミナミグチ</t>
    </rPh>
    <phoneticPr fontId="0"/>
  </si>
  <si>
    <t>NOF渋谷公園通りビル</t>
    <rPh sb="3" eb="5">
      <t>シブヤ</t>
    </rPh>
    <rPh sb="5" eb="7">
      <t>コウエン</t>
    </rPh>
    <rPh sb="7" eb="8">
      <t>ドオ</t>
    </rPh>
    <phoneticPr fontId="0"/>
  </si>
  <si>
    <t>セコムメディカルビル</t>
  </si>
  <si>
    <t>NOF芝ビル</t>
    <rPh sb="3" eb="4">
      <t>シバ</t>
    </rPh>
    <phoneticPr fontId="0"/>
  </si>
  <si>
    <t>西新宿昭和ビル</t>
    <rPh sb="0" eb="3">
      <t>ニシシンジュク</t>
    </rPh>
    <rPh sb="3" eb="5">
      <t>ショウワ</t>
    </rPh>
    <phoneticPr fontId="0"/>
  </si>
  <si>
    <t>野村不動産渋谷道玄坂ビル</t>
    <rPh sb="0" eb="2">
      <t>ノムラ</t>
    </rPh>
    <rPh sb="2" eb="5">
      <t>フドウサン</t>
    </rPh>
    <rPh sb="5" eb="7">
      <t>シブヤ</t>
    </rPh>
    <rPh sb="7" eb="10">
      <t>ドウゲンザカ</t>
    </rPh>
    <phoneticPr fontId="0"/>
  </si>
  <si>
    <t>NOF溜池ビル</t>
    <rPh sb="3" eb="5">
      <t>タメイケ</t>
    </rPh>
    <phoneticPr fontId="0"/>
  </si>
  <si>
    <t>岩本町東洋ビル</t>
    <rPh sb="0" eb="2">
      <t>イワモト</t>
    </rPh>
    <rPh sb="2" eb="3">
      <t>チョウ</t>
    </rPh>
    <rPh sb="3" eb="5">
      <t>トウヨウ</t>
    </rPh>
    <phoneticPr fontId="0"/>
  </si>
  <si>
    <t>NOF品川港南ビル</t>
    <rPh sb="3" eb="5">
      <t>シナガワ</t>
    </rPh>
    <rPh sb="5" eb="7">
      <t>コウナン</t>
    </rPh>
    <phoneticPr fontId="0"/>
  </si>
  <si>
    <t>NOF駿河台プラザビル</t>
    <rPh sb="3" eb="6">
      <t>スルガダイ</t>
    </rPh>
    <phoneticPr fontId="0"/>
  </si>
  <si>
    <t>PMO日本橋本町</t>
  </si>
  <si>
    <t>PMO日本橋茅場町</t>
    <rPh sb="6" eb="9">
      <t>カヤバチョウ</t>
    </rPh>
    <phoneticPr fontId="0"/>
  </si>
  <si>
    <t>大手町建物五反田ビル</t>
    <rPh sb="0" eb="3">
      <t>オオテマチ</t>
    </rPh>
    <rPh sb="3" eb="5">
      <t>タテモノ</t>
    </rPh>
    <rPh sb="5" eb="8">
      <t>ゴタンダ</t>
    </rPh>
    <phoneticPr fontId="0"/>
  </si>
  <si>
    <t>野村不動産東日本橋ビル</t>
  </si>
  <si>
    <t>PMO秋葉原</t>
    <rPh sb="3" eb="6">
      <t>アキハバラ</t>
    </rPh>
    <phoneticPr fontId="0"/>
  </si>
  <si>
    <t>八丁堀ＮＦビル</t>
    <rPh sb="0" eb="3">
      <t>ハッチョウボリ</t>
    </rPh>
    <phoneticPr fontId="0"/>
  </si>
  <si>
    <t>NOF神田岩本町ビル</t>
    <rPh sb="3" eb="5">
      <t>カンダ</t>
    </rPh>
    <rPh sb="5" eb="8">
      <t>イワモトチョウ</t>
    </rPh>
    <phoneticPr fontId="0"/>
  </si>
  <si>
    <t>NOF高輪ビル</t>
    <rPh sb="3" eb="5">
      <t>タカナワ</t>
    </rPh>
    <phoneticPr fontId="0"/>
  </si>
  <si>
    <t>PMO八丁堀</t>
    <rPh sb="3" eb="6">
      <t>ハッチョウボリ</t>
    </rPh>
    <phoneticPr fontId="0"/>
  </si>
  <si>
    <t>NOF南新宿ビル</t>
    <rPh sb="3" eb="4">
      <t>ミナミ</t>
    </rPh>
    <rPh sb="4" eb="6">
      <t>シンジュク</t>
    </rPh>
    <phoneticPr fontId="0"/>
  </si>
  <si>
    <t>PMO日本橋大伝馬町</t>
    <rPh sb="6" eb="7">
      <t>オオ</t>
    </rPh>
    <rPh sb="7" eb="10">
      <t>デンマチョウ</t>
    </rPh>
    <phoneticPr fontId="0"/>
  </si>
  <si>
    <t>セントラル新富町ビル</t>
    <rPh sb="5" eb="8">
      <t>シントミチョウ</t>
    </rPh>
    <phoneticPr fontId="0"/>
  </si>
  <si>
    <t>PMO東日本橋</t>
    <rPh sb="3" eb="4">
      <t>ヒガシ</t>
    </rPh>
    <rPh sb="4" eb="7">
      <t>ニホンバシ</t>
    </rPh>
    <phoneticPr fontId="0"/>
  </si>
  <si>
    <t>野村不動産上野ビル</t>
  </si>
  <si>
    <t>NOFテクノポートカマタセンタービル</t>
  </si>
  <si>
    <t>NF本郷ビル</t>
    <rPh sb="2" eb="4">
      <t>ホンゴウ</t>
    </rPh>
    <phoneticPr fontId="0"/>
  </si>
  <si>
    <t>東宝江戸川橋ビル</t>
    <rPh sb="0" eb="2">
      <t>トウホウ</t>
    </rPh>
    <rPh sb="2" eb="4">
      <t>エド</t>
    </rPh>
    <rPh sb="4" eb="5">
      <t>ガワ</t>
    </rPh>
    <rPh sb="5" eb="6">
      <t>バシ</t>
    </rPh>
    <phoneticPr fontId="0"/>
  </si>
  <si>
    <t>東信目黒ビル</t>
    <rPh sb="0" eb="1">
      <t>トウ</t>
    </rPh>
    <rPh sb="1" eb="2">
      <t>シン</t>
    </rPh>
    <rPh sb="2" eb="4">
      <t>メグロ</t>
    </rPh>
    <phoneticPr fontId="0"/>
  </si>
  <si>
    <t>クリスタルパークビル</t>
  </si>
  <si>
    <t>NOF吉祥寺本町ビル</t>
    <rPh sb="3" eb="6">
      <t>キチジョウジ</t>
    </rPh>
    <phoneticPr fontId="0"/>
  </si>
  <si>
    <t>ファーレ立川センタｰスクエア</t>
    <rPh sb="4" eb="6">
      <t>タチカワ</t>
    </rPh>
    <phoneticPr fontId="0"/>
  </si>
  <si>
    <t>NOF川崎東口ビル</t>
    <rPh sb="3" eb="5">
      <t>カワサキ</t>
    </rPh>
    <rPh sb="5" eb="7">
      <t>ヒガシグチ</t>
    </rPh>
    <phoneticPr fontId="0"/>
  </si>
  <si>
    <t>NOF横浜西口ビル</t>
    <rPh sb="3" eb="5">
      <t>ヨコハマ</t>
    </rPh>
    <rPh sb="5" eb="7">
      <t>ニシグチ</t>
    </rPh>
    <phoneticPr fontId="0"/>
  </si>
  <si>
    <t>NOF新横浜ビル</t>
  </si>
  <si>
    <t>横浜大通り公園ビル</t>
    <rPh sb="0" eb="2">
      <t>ヨコハマ</t>
    </rPh>
    <rPh sb="2" eb="4">
      <t>オオドオ</t>
    </rPh>
    <rPh sb="5" eb="7">
      <t>コウエン</t>
    </rPh>
    <phoneticPr fontId="0"/>
  </si>
  <si>
    <t>札幌ノースプラザ</t>
    <rPh sb="0" eb="2">
      <t>サッポロ</t>
    </rPh>
    <phoneticPr fontId="0"/>
  </si>
  <si>
    <t>野村不動産札幌ビル</t>
  </si>
  <si>
    <t>JCB札幌東ビル</t>
    <rPh sb="3" eb="5">
      <t>サッポロ</t>
    </rPh>
    <rPh sb="5" eb="6">
      <t>ヒガシ</t>
    </rPh>
    <phoneticPr fontId="0"/>
  </si>
  <si>
    <t>NOF仙台青葉通りビル</t>
    <rPh sb="3" eb="5">
      <t>センダイ</t>
    </rPh>
    <rPh sb="5" eb="7">
      <t>アオバ</t>
    </rPh>
    <rPh sb="7" eb="8">
      <t>ドオ</t>
    </rPh>
    <phoneticPr fontId="0"/>
  </si>
  <si>
    <t>NOF宇都宮ビル</t>
    <rPh sb="3" eb="6">
      <t>ウツノミヤ</t>
    </rPh>
    <phoneticPr fontId="0"/>
  </si>
  <si>
    <t>NOF名古屋伏見ビル</t>
    <rPh sb="3" eb="6">
      <t>ナゴヤ</t>
    </rPh>
    <rPh sb="6" eb="8">
      <t>フシミ</t>
    </rPh>
    <phoneticPr fontId="0"/>
  </si>
  <si>
    <t>NOF名古屋柳橋ビル</t>
    <rPh sb="3" eb="6">
      <t>ナゴヤ</t>
    </rPh>
    <rPh sb="6" eb="8">
      <t>ヤナギバシ</t>
    </rPh>
    <phoneticPr fontId="0"/>
  </si>
  <si>
    <t>オムロン京都センタービル</t>
    <rPh sb="4" eb="6">
      <t>キョウト</t>
    </rPh>
    <phoneticPr fontId="0"/>
  </si>
  <si>
    <t>SORA新大阪21</t>
    <rPh sb="4" eb="7">
      <t>シンオオサカ</t>
    </rPh>
    <phoneticPr fontId="0"/>
  </si>
  <si>
    <t>野村不動産大阪ビル</t>
    <rPh sb="0" eb="2">
      <t>ノムラ</t>
    </rPh>
    <rPh sb="2" eb="5">
      <t>フドウサン</t>
    </rPh>
    <rPh sb="5" eb="7">
      <t>オオサカ</t>
    </rPh>
    <phoneticPr fontId="0"/>
  </si>
  <si>
    <t>野村不動産西梅田ビル</t>
    <rPh sb="0" eb="2">
      <t>ノムラ</t>
    </rPh>
    <rPh sb="2" eb="5">
      <t>フドウサン</t>
    </rPh>
    <rPh sb="5" eb="6">
      <t>ニシ</t>
    </rPh>
    <rPh sb="6" eb="8">
      <t>ウメダ</t>
    </rPh>
    <phoneticPr fontId="0"/>
  </si>
  <si>
    <t>野村不動産四ツ橋ビル</t>
    <rPh sb="0" eb="2">
      <t>ノムラ</t>
    </rPh>
    <rPh sb="2" eb="5">
      <t>フドウサン</t>
    </rPh>
    <rPh sb="5" eb="6">
      <t>ヨ</t>
    </rPh>
    <rPh sb="7" eb="8">
      <t>バシ</t>
    </rPh>
    <phoneticPr fontId="0"/>
  </si>
  <si>
    <t>野村不動産広島ビル</t>
    <rPh sb="0" eb="2">
      <t>ノムラ</t>
    </rPh>
    <rPh sb="2" eb="5">
      <t>フドウサン</t>
    </rPh>
    <rPh sb="5" eb="7">
      <t>ヒロシマ</t>
    </rPh>
    <phoneticPr fontId="0"/>
  </si>
  <si>
    <t>NOF博多駅前ビル</t>
    <rPh sb="3" eb="5">
      <t>ハカタ</t>
    </rPh>
    <rPh sb="5" eb="7">
      <t>エキマエ</t>
    </rPh>
    <phoneticPr fontId="0"/>
  </si>
  <si>
    <t>NOF天神南ビル</t>
  </si>
  <si>
    <t>株式会社鑑定法人エイ･スクエア</t>
  </si>
  <si>
    <t>日本ヴァリュアーズ株式会社</t>
  </si>
  <si>
    <t>森井総合鑑定株式会社</t>
  </si>
  <si>
    <t>Rt-T-001</t>
  </si>
  <si>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</si>
  <si>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</si>
  <si>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</si>
  <si>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</si>
  <si>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</si>
  <si>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</si>
  <si>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</si>
  <si>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</si>
  <si>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</si>
  <si>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</si>
  <si>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</si>
  <si>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</si>
  <si>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</si>
  <si>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</si>
  <si>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</si>
  <si>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</si>
  <si>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</si>
  <si>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</si>
  <si>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</si>
  <si>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</si>
  <si>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</si>
  <si>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</si>
  <si>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</si>
  <si>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</si>
  <si>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</si>
  <si>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</si>
  <si>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</si>
  <si>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</si>
  <si>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</si>
  <si>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</si>
  <si>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</si>
  <si>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Rt-S-001</t>
  </si>
  <si>
    <t>Rt-S-002</t>
  </si>
  <si>
    <t>Rt-S-003</t>
  </si>
  <si>
    <t>Rt-S-004</t>
  </si>
  <si>
    <t>Rt-S-005</t>
  </si>
  <si>
    <t>Rt-S-006</t>
  </si>
  <si>
    <t>Rt-S-007</t>
  </si>
  <si>
    <t xml:space="preserve">Morisia 津田沼 </t>
    <phoneticPr fontId="23"/>
  </si>
  <si>
    <t>横須賀モアーズシティ</t>
    <phoneticPr fontId="24"/>
  </si>
  <si>
    <t>Recipe SHIMOKITA</t>
    <phoneticPr fontId="23"/>
  </si>
  <si>
    <t>川崎モアーズ</t>
    <phoneticPr fontId="24"/>
  </si>
  <si>
    <t>EQUINIA新宿</t>
    <phoneticPr fontId="23"/>
  </si>
  <si>
    <t>EQUINIA池袋</t>
    <phoneticPr fontId="24"/>
  </si>
  <si>
    <t>covirna machida</t>
    <phoneticPr fontId="23"/>
  </si>
  <si>
    <t>ニトリ幕張店</t>
    <phoneticPr fontId="24"/>
  </si>
  <si>
    <t>コナミスポーツクラブ府中</t>
    <phoneticPr fontId="23"/>
  </si>
  <si>
    <t>FESTA SQUARE</t>
    <phoneticPr fontId="24"/>
  </si>
  <si>
    <t>GEMS渋谷</t>
    <phoneticPr fontId="23"/>
  </si>
  <si>
    <t>駿台あざみ野校</t>
    <phoneticPr fontId="24"/>
  </si>
  <si>
    <t>EQUINIA青葉台</t>
    <phoneticPr fontId="23"/>
  </si>
  <si>
    <t>メガロス神奈川店</t>
    <phoneticPr fontId="24"/>
  </si>
  <si>
    <t>三菱自動車　目黒店</t>
    <phoneticPr fontId="23"/>
  </si>
  <si>
    <t>三菱自動車　調布店</t>
    <phoneticPr fontId="24"/>
  </si>
  <si>
    <t>三菱自動車　渋谷店</t>
    <phoneticPr fontId="23"/>
  </si>
  <si>
    <t>三菱自動車　練馬店</t>
    <phoneticPr fontId="24"/>
  </si>
  <si>
    <t>三菱自動車　川崎店</t>
    <phoneticPr fontId="23"/>
  </si>
  <si>
    <t>三菱自動車　高井戸店</t>
    <phoneticPr fontId="24"/>
  </si>
  <si>
    <t>三菱自動車　葛飾店</t>
    <phoneticPr fontId="23"/>
  </si>
  <si>
    <t>三菱自動車　東久留米店</t>
    <phoneticPr fontId="24"/>
  </si>
  <si>
    <t>三菱自動車　世田谷店</t>
    <phoneticPr fontId="23"/>
  </si>
  <si>
    <t>三菱自動車　杉並店</t>
    <phoneticPr fontId="24"/>
  </si>
  <si>
    <t>三菱自動車　関町店</t>
    <phoneticPr fontId="23"/>
  </si>
  <si>
    <t>三菱自動車　東大和店</t>
    <phoneticPr fontId="24"/>
  </si>
  <si>
    <t>三菱自動車　元住吉店</t>
    <phoneticPr fontId="23"/>
  </si>
  <si>
    <t>三菱自動車　川越店</t>
    <phoneticPr fontId="24"/>
  </si>
  <si>
    <t>三菱自動車　江戸川店</t>
    <phoneticPr fontId="23"/>
  </si>
  <si>
    <t>三菱自動車　狭山店</t>
    <phoneticPr fontId="24"/>
  </si>
  <si>
    <t>野村不動産吉祥寺ビル</t>
    <phoneticPr fontId="23"/>
  </si>
  <si>
    <t>GEMS市ヶ谷</t>
    <phoneticPr fontId="24"/>
  </si>
  <si>
    <t>ユニバーサル・シティウォーク大阪</t>
    <rPh sb="14" eb="16">
      <t>オオサカ</t>
    </rPh>
    <phoneticPr fontId="23"/>
  </si>
  <si>
    <t>イズミヤ千里丘店</t>
    <phoneticPr fontId="24"/>
  </si>
  <si>
    <t>Merad 大和田</t>
    <phoneticPr fontId="23"/>
  </si>
  <si>
    <t>イズミヤ八尾店</t>
    <phoneticPr fontId="24"/>
  </si>
  <si>
    <t>イズミヤ小林店</t>
    <phoneticPr fontId="23"/>
  </si>
  <si>
    <t xml:space="preserve">一番町stear </t>
    <phoneticPr fontId="24"/>
  </si>
  <si>
    <t>EQUINIA青葉通り</t>
    <phoneticPr fontId="23"/>
  </si>
  <si>
    <t>-</t>
  </si>
  <si>
    <t>Lg-T-001</t>
  </si>
  <si>
    <t>Lg-T-002</t>
  </si>
  <si>
    <t>Lg-T-003</t>
  </si>
  <si>
    <t>Lg-T-004</t>
  </si>
  <si>
    <t>Lg-T-005</t>
  </si>
  <si>
    <t>Lg-T-006</t>
  </si>
  <si>
    <t>Lg-T-007</t>
  </si>
  <si>
    <t>Lg-T-008</t>
  </si>
  <si>
    <t>Lg-T-009</t>
  </si>
  <si>
    <t>Lg-T-010</t>
  </si>
  <si>
    <t>Lg-T-011</t>
  </si>
  <si>
    <t>Lg-T-012</t>
  </si>
  <si>
    <t>Lg-T-013</t>
  </si>
  <si>
    <t>Lg-T-014</t>
  </si>
  <si>
    <t>Lg-T-015</t>
  </si>
  <si>
    <t>Lg-S-001</t>
  </si>
  <si>
    <t>Lg-S-002</t>
  </si>
  <si>
    <t>Lg-S-003</t>
  </si>
  <si>
    <t>Lg-S-004</t>
  </si>
  <si>
    <t xml:space="preserve">Landport浦安 </t>
    <phoneticPr fontId="24"/>
  </si>
  <si>
    <t xml:space="preserve">Landport板橋 </t>
    <phoneticPr fontId="23"/>
  </si>
  <si>
    <t xml:space="preserve">Landport川越 </t>
    <phoneticPr fontId="24"/>
  </si>
  <si>
    <t xml:space="preserve">Landport厚木 </t>
    <phoneticPr fontId="23"/>
  </si>
  <si>
    <t xml:space="preserve">相模原田名ロジスティクスセンター </t>
    <phoneticPr fontId="24"/>
  </si>
  <si>
    <t xml:space="preserve">相模原大野台ロジスティクスセンター </t>
    <rPh sb="0" eb="3">
      <t>サガミハラ</t>
    </rPh>
    <phoneticPr fontId="23"/>
  </si>
  <si>
    <t xml:space="preserve">Landport八王子 </t>
    <phoneticPr fontId="24"/>
  </si>
  <si>
    <t xml:space="preserve">Landport春日部 </t>
    <phoneticPr fontId="23"/>
  </si>
  <si>
    <t xml:space="preserve">船橋ロジスティクスセンター </t>
    <phoneticPr fontId="24"/>
  </si>
  <si>
    <t xml:space="preserve">厚木南ロジスティクスセンターB棟 </t>
    <phoneticPr fontId="23"/>
  </si>
  <si>
    <t xml:space="preserve">羽生ロジスティクスセンター </t>
    <phoneticPr fontId="24"/>
  </si>
  <si>
    <t xml:space="preserve">川口ロジスティクスセンターB棟 </t>
    <phoneticPr fontId="23"/>
  </si>
  <si>
    <t xml:space="preserve">川口ロジスティクスセンターA棟 </t>
    <phoneticPr fontId="24"/>
  </si>
  <si>
    <t xml:space="preserve">厚木南ロジスティクスセンターA棟 </t>
    <phoneticPr fontId="23"/>
  </si>
  <si>
    <t>川口領家ロジスティクスセンター</t>
    <phoneticPr fontId="24"/>
  </si>
  <si>
    <t xml:space="preserve">太田新田ロジスティクスセンター </t>
    <phoneticPr fontId="23"/>
  </si>
  <si>
    <t xml:space="preserve">太田東新町ロジスティクスセンター </t>
    <phoneticPr fontId="24"/>
  </si>
  <si>
    <t xml:space="preserve">太田清原ロジスティクスセンター </t>
    <phoneticPr fontId="23"/>
  </si>
  <si>
    <t xml:space="preserve">千代田町ロジスティクスセンター </t>
    <phoneticPr fontId="24"/>
  </si>
  <si>
    <t>Rs-T-001</t>
  </si>
  <si>
    <t>Rs-T-002</t>
  </si>
  <si>
    <t>Rs-T-003</t>
  </si>
  <si>
    <t>Rs-T-004</t>
  </si>
  <si>
    <t>Rs-T-005</t>
  </si>
  <si>
    <t>Rs-T-006</t>
  </si>
  <si>
    <t>Rs-T-007</t>
  </si>
  <si>
    <t>Rs-T-008</t>
  </si>
  <si>
    <t>Rs-T-009</t>
  </si>
  <si>
    <t>Rs-T-010</t>
  </si>
  <si>
    <t>Rs-T-011</t>
  </si>
  <si>
    <t>Rs-T-012</t>
  </si>
  <si>
    <t>Rs-T-013</t>
  </si>
  <si>
    <t>Rs-T-014</t>
  </si>
  <si>
    <t>Rs-T-015</t>
  </si>
  <si>
    <t>Rs-T-016</t>
  </si>
  <si>
    <t>Rs-T-017</t>
  </si>
  <si>
    <t>Rs-T-018</t>
  </si>
  <si>
    <t>Rs-T-019</t>
  </si>
  <si>
    <t>Rs-T-020</t>
  </si>
  <si>
    <t>Rs-T-021</t>
  </si>
  <si>
    <t>Rs-T-022</t>
  </si>
  <si>
    <t>Rs-T-023</t>
  </si>
  <si>
    <t>Rs-T-024</t>
  </si>
  <si>
    <t>Rs-T-025</t>
  </si>
  <si>
    <t>Rs-T-026</t>
  </si>
  <si>
    <t>Rs-T-027</t>
  </si>
  <si>
    <t>Rs-T-028</t>
  </si>
  <si>
    <t>Rs-T-029</t>
  </si>
  <si>
    <t>Rs-T-030</t>
  </si>
  <si>
    <t>Rs-T-031</t>
  </si>
  <si>
    <t>Rs-T-032</t>
  </si>
  <si>
    <t>Rs-T-033</t>
  </si>
  <si>
    <t>Rs-T-034</t>
  </si>
  <si>
    <t>Rs-T-035</t>
  </si>
  <si>
    <t>Rs-T-036</t>
  </si>
  <si>
    <t>Rs-T-037</t>
  </si>
  <si>
    <t>Rs-T-038</t>
  </si>
  <si>
    <t>Rs-T-039</t>
  </si>
  <si>
    <t>Rs-T-040</t>
  </si>
  <si>
    <t>Rs-T-041</t>
  </si>
  <si>
    <t>Rs-T-042</t>
  </si>
  <si>
    <t>Rs-T-043</t>
  </si>
  <si>
    <t>Rs-T-044</t>
  </si>
  <si>
    <t>Rs-T-045</t>
  </si>
  <si>
    <t>Rs-T-046</t>
  </si>
  <si>
    <t>Rs-T-047</t>
  </si>
  <si>
    <t>Rs-T-048</t>
  </si>
  <si>
    <t>Rs-T-049</t>
  </si>
  <si>
    <t>Rs-T-050</t>
  </si>
  <si>
    <t>Rs-T-051</t>
  </si>
  <si>
    <t>Rs-T-052</t>
  </si>
  <si>
    <t>Rs-T-053</t>
  </si>
  <si>
    <t>Rs-T-054</t>
  </si>
  <si>
    <t>Rs-T-055</t>
  </si>
  <si>
    <t>Rs-T-056</t>
  </si>
  <si>
    <t>Rs-T-057</t>
  </si>
  <si>
    <t>Rs-T-058</t>
  </si>
  <si>
    <t>Rs-T-059</t>
  </si>
  <si>
    <t>Rs-T-060</t>
  </si>
  <si>
    <t>Rs-T-061</t>
  </si>
  <si>
    <t>Rs-T-062</t>
  </si>
  <si>
    <t>Rs-T-063</t>
  </si>
  <si>
    <t>Rs-T-064</t>
  </si>
  <si>
    <t>Rs-T-065</t>
  </si>
  <si>
    <t>Rs-T-066</t>
  </si>
  <si>
    <t>Rs-T-067</t>
  </si>
  <si>
    <t>Rs-T-068</t>
  </si>
  <si>
    <t>Rs-T-069</t>
  </si>
  <si>
    <t>Rs-T-070</t>
  </si>
  <si>
    <t>Rs-T-071</t>
  </si>
  <si>
    <t>Rs-T-072</t>
  </si>
  <si>
    <t>Rs-T-073</t>
  </si>
  <si>
    <t>Rs-T-074</t>
  </si>
  <si>
    <t>Rs-T-075</t>
  </si>
  <si>
    <t>Rs-T-076</t>
  </si>
  <si>
    <t>Rs-T-077</t>
  </si>
  <si>
    <t>Rs-T-078</t>
  </si>
  <si>
    <t>Rs-T-079</t>
  </si>
  <si>
    <t>Rs-T-080</t>
  </si>
  <si>
    <t>Rs-T-081</t>
  </si>
  <si>
    <t>Rs-T-082</t>
  </si>
  <si>
    <t>Rs-T-083</t>
  </si>
  <si>
    <t>Rs-T-084</t>
  </si>
  <si>
    <t>Rs-T-085</t>
  </si>
  <si>
    <t>Rs-T-086</t>
  </si>
  <si>
    <t>Rs-T-087</t>
  </si>
  <si>
    <t>Rs-T-088</t>
  </si>
  <si>
    <t>Rs-T-089</t>
  </si>
  <si>
    <t>Rs-T-090</t>
  </si>
  <si>
    <t>Rs-T-091</t>
  </si>
  <si>
    <t>Rs-T-092</t>
  </si>
  <si>
    <t>Rs-T-093</t>
  </si>
  <si>
    <t>Rs-T-094</t>
  </si>
  <si>
    <t>Rs-T-095</t>
  </si>
  <si>
    <t>Rs-T-096</t>
  </si>
  <si>
    <t>Rs-T-097</t>
  </si>
  <si>
    <t>Rs-T-098</t>
  </si>
  <si>
    <t>Rs-T-099</t>
  </si>
  <si>
    <t>Rs-T-100</t>
  </si>
  <si>
    <t>Rs-T-101</t>
  </si>
  <si>
    <t>Rs-T-102</t>
  </si>
  <si>
    <t>Rs-T-103</t>
  </si>
  <si>
    <t>Rs-T-104</t>
  </si>
  <si>
    <t>Rs-T-105</t>
  </si>
  <si>
    <t>Rs-T-106</t>
  </si>
  <si>
    <t>Rs-T-107</t>
  </si>
  <si>
    <t>Rs-T-108</t>
  </si>
  <si>
    <t>Rs-T-109</t>
  </si>
  <si>
    <t>Rs-T-110</t>
  </si>
  <si>
    <t>Rs-T-111</t>
  </si>
  <si>
    <t>Rs-T-112</t>
  </si>
  <si>
    <t>Rs-T-113</t>
  </si>
  <si>
    <t>Rs-T-114</t>
  </si>
  <si>
    <t>Rs-S-001</t>
  </si>
  <si>
    <t>Rs-S-002</t>
  </si>
  <si>
    <t>Rs-S-003</t>
  </si>
  <si>
    <t>Rs-S-004</t>
  </si>
  <si>
    <t>Rs-S-005</t>
  </si>
  <si>
    <t>Rs-S-006</t>
  </si>
  <si>
    <t>Rs-S-007</t>
  </si>
  <si>
    <t>Rs-S-008</t>
  </si>
  <si>
    <t>Rs-S-009</t>
  </si>
  <si>
    <t>Rs-S-010</t>
  </si>
  <si>
    <t>Rs-S-011</t>
  </si>
  <si>
    <t>Rs-S-012</t>
  </si>
  <si>
    <t>Rs-S-013</t>
  </si>
  <si>
    <t>Rs-S-014</t>
  </si>
  <si>
    <t>Rs-S-015</t>
  </si>
  <si>
    <t>Rs-S-016</t>
  </si>
  <si>
    <t>Rs-S-017</t>
  </si>
  <si>
    <t>Rs-S-018</t>
  </si>
  <si>
    <t>Rs-S-019</t>
  </si>
  <si>
    <t>Rs-S-020</t>
  </si>
  <si>
    <t>Rs-S-021</t>
  </si>
  <si>
    <t>Rs-S-022</t>
  </si>
  <si>
    <t>Rs-S-023</t>
  </si>
  <si>
    <t>Rs-S-024</t>
  </si>
  <si>
    <t>Rs-S-025</t>
  </si>
  <si>
    <t>Rs-S-026</t>
  </si>
  <si>
    <t>Rs-S-027</t>
  </si>
  <si>
    <t>Rs-S-028</t>
  </si>
  <si>
    <t>Rs-S-029</t>
  </si>
  <si>
    <t>Rs-S-030</t>
  </si>
  <si>
    <t>Rs-S-031</t>
  </si>
  <si>
    <t>Rs-S-032</t>
  </si>
  <si>
    <t>Rs-S-033</t>
  </si>
  <si>
    <t>Rs-S-034</t>
  </si>
  <si>
    <t>プラウドフラット白金高輪</t>
    <phoneticPr fontId="23"/>
  </si>
  <si>
    <t>プラウドフラット代々木上原</t>
    <phoneticPr fontId="24"/>
  </si>
  <si>
    <t>プラウドフラット初台</t>
    <phoneticPr fontId="23"/>
  </si>
  <si>
    <t>プラウドフラット渋谷桜丘</t>
    <phoneticPr fontId="24"/>
  </si>
  <si>
    <t>プラウドフラット学芸大学</t>
    <phoneticPr fontId="23"/>
  </si>
  <si>
    <t>プラウドフラット目黒行人坂</t>
    <phoneticPr fontId="24"/>
  </si>
  <si>
    <t>プラウドフラット隅田リバーサイド</t>
    <phoneticPr fontId="23"/>
  </si>
  <si>
    <t>プラウドフラット神楽坂</t>
    <phoneticPr fontId="24"/>
  </si>
  <si>
    <t>プラウドフラット早稲田</t>
    <phoneticPr fontId="23"/>
  </si>
  <si>
    <t>プラウドフラット新宿河田町</t>
    <phoneticPr fontId="24"/>
  </si>
  <si>
    <t>プラウドフラット三軒茶屋</t>
    <phoneticPr fontId="23"/>
  </si>
  <si>
    <t>プラウドフラット蒲田</t>
    <phoneticPr fontId="24"/>
  </si>
  <si>
    <t>プラウドフラット蒲田Ⅱ</t>
    <phoneticPr fontId="23"/>
  </si>
  <si>
    <t>プラウドフラット新大塚</t>
    <phoneticPr fontId="24"/>
  </si>
  <si>
    <t>プラウドフラット清澄白河</t>
    <phoneticPr fontId="23"/>
  </si>
  <si>
    <t>プラウドフラット門前仲町Ⅱ</t>
    <phoneticPr fontId="24"/>
  </si>
  <si>
    <t>プラウドフラット門前仲町Ⅰ</t>
    <phoneticPr fontId="23"/>
  </si>
  <si>
    <t>プラウドフラット富士見台</t>
    <phoneticPr fontId="24"/>
  </si>
  <si>
    <t>プラウドフラット浅草駒形</t>
    <phoneticPr fontId="23"/>
  </si>
  <si>
    <t>プラウドフラット横浜</t>
    <phoneticPr fontId="24"/>
  </si>
  <si>
    <t>プラウドフラット上大岡</t>
    <phoneticPr fontId="23"/>
  </si>
  <si>
    <t>プラウドフラット鶴見Ⅱ</t>
    <phoneticPr fontId="24"/>
  </si>
  <si>
    <t>プライムアーバン麻布十番</t>
    <phoneticPr fontId="23"/>
  </si>
  <si>
    <t>プライムアーバン赤坂</t>
    <phoneticPr fontId="24"/>
  </si>
  <si>
    <t>プライムアーバン田町</t>
    <phoneticPr fontId="23"/>
  </si>
  <si>
    <t>プライムアーバン芝浦LOFT</t>
    <phoneticPr fontId="24"/>
  </si>
  <si>
    <t>プライムアーバン幡ヶ谷</t>
    <phoneticPr fontId="23"/>
  </si>
  <si>
    <t>プライムアーバン代々木</t>
    <phoneticPr fontId="24"/>
  </si>
  <si>
    <t>プライムアーバン恵比寿Ⅱ</t>
    <phoneticPr fontId="23"/>
  </si>
  <si>
    <t>プライムアーバン番町</t>
    <phoneticPr fontId="24"/>
  </si>
  <si>
    <t>プライムアーバン千代田富士見</t>
    <phoneticPr fontId="23"/>
  </si>
  <si>
    <t>プライムアーバン飯田橋</t>
    <phoneticPr fontId="24"/>
  </si>
  <si>
    <t>プライムアーバン恵比寿</t>
    <phoneticPr fontId="23"/>
  </si>
  <si>
    <t>プライムアーバン中目黒</t>
    <phoneticPr fontId="24"/>
  </si>
  <si>
    <t>プライムアーバン学芸大学</t>
    <phoneticPr fontId="23"/>
  </si>
  <si>
    <t>プライムアーバン洗足</t>
    <phoneticPr fontId="24"/>
  </si>
  <si>
    <t>プライムアーバン目黒リバーサイド</t>
    <phoneticPr fontId="23"/>
  </si>
  <si>
    <t>プライムアーバン目黒大橋ヒルズ</t>
    <phoneticPr fontId="24"/>
  </si>
  <si>
    <t>プライムアーバン目黒青葉台</t>
    <phoneticPr fontId="23"/>
  </si>
  <si>
    <t>プライムアーバン学芸大学Ⅱ</t>
    <phoneticPr fontId="24"/>
  </si>
  <si>
    <t>プライムアーバン中目黒Ⅱ</t>
    <phoneticPr fontId="23"/>
  </si>
  <si>
    <t>プライムアーバン勝どき</t>
    <phoneticPr fontId="24"/>
  </si>
  <si>
    <t>プライムアーバン新川</t>
    <phoneticPr fontId="23"/>
  </si>
  <si>
    <t>プライムアーバン日本橋横山町</t>
    <phoneticPr fontId="24"/>
  </si>
  <si>
    <t>プライムアーバン日本橋浜町</t>
    <phoneticPr fontId="23"/>
  </si>
  <si>
    <t>プライムアーバン本郷壱岐坂</t>
    <phoneticPr fontId="24"/>
  </si>
  <si>
    <t>プライムアーバン白山</t>
    <phoneticPr fontId="23"/>
  </si>
  <si>
    <t>プライムアーバン四谷外苑東</t>
    <phoneticPr fontId="24"/>
  </si>
  <si>
    <t>プライムアーバン落合</t>
    <phoneticPr fontId="23"/>
  </si>
  <si>
    <t>プライムアーバン西新宿Ⅰ</t>
    <phoneticPr fontId="24"/>
  </si>
  <si>
    <t>プライムアーバン西新宿Ⅱ</t>
    <phoneticPr fontId="23"/>
  </si>
  <si>
    <t>プライムアーバン新宿内藤町</t>
    <phoneticPr fontId="24"/>
  </si>
  <si>
    <t>プライムアーバン西早稲田</t>
    <phoneticPr fontId="23"/>
  </si>
  <si>
    <t>プライムアーバン新宿落合</t>
    <phoneticPr fontId="24"/>
  </si>
  <si>
    <t>プライムアーバン目白</t>
    <phoneticPr fontId="23"/>
  </si>
  <si>
    <t>プライムアーバン神楽坂</t>
    <phoneticPr fontId="24"/>
  </si>
  <si>
    <t>プライムアーバン三軒茶屋Ⅲ</t>
    <phoneticPr fontId="23"/>
  </si>
  <si>
    <t>プライムアーバン千歳烏山</t>
    <phoneticPr fontId="24"/>
  </si>
  <si>
    <t>プライムアーバン三軒茶屋Ⅱ</t>
    <phoneticPr fontId="23"/>
  </si>
  <si>
    <t>プライムアーバン三軒茶屋</t>
    <phoneticPr fontId="24"/>
  </si>
  <si>
    <t>プライムアーバン南烏山</t>
    <phoneticPr fontId="23"/>
  </si>
  <si>
    <t>プライムアーバン烏山ガレリア</t>
    <phoneticPr fontId="24"/>
  </si>
  <si>
    <t>プライムアーバン烏山コート</t>
    <phoneticPr fontId="23"/>
  </si>
  <si>
    <t>プライムアーバン上北沢</t>
    <phoneticPr fontId="24"/>
  </si>
  <si>
    <t>プライムアーバン千歳船橋</t>
    <phoneticPr fontId="23"/>
  </si>
  <si>
    <t>プライムアーバン用賀</t>
    <phoneticPr fontId="24"/>
  </si>
  <si>
    <t>プライムアーバン品川西</t>
    <phoneticPr fontId="23"/>
  </si>
  <si>
    <t>プライムアーバン大崎</t>
    <phoneticPr fontId="24"/>
  </si>
  <si>
    <t>プライムアーバン大井町Ⅱ</t>
    <phoneticPr fontId="23"/>
  </si>
  <si>
    <t>プライムアーバン雪谷</t>
    <phoneticPr fontId="24"/>
  </si>
  <si>
    <t>プライムアーバン大森</t>
    <phoneticPr fontId="23"/>
  </si>
  <si>
    <t>プライムアーバン田園調布南</t>
    <phoneticPr fontId="24"/>
  </si>
  <si>
    <t>プライムアーバン長原上池台</t>
    <rPh sb="8" eb="10">
      <t>ナガハラ</t>
    </rPh>
    <rPh sb="10" eb="13">
      <t>カミイケダイ</t>
    </rPh>
    <phoneticPr fontId="23"/>
  </si>
  <si>
    <t>プライムアーバン中野</t>
    <phoneticPr fontId="24"/>
  </si>
  <si>
    <t>プライムアーバン中野上高田</t>
    <phoneticPr fontId="23"/>
  </si>
  <si>
    <t>プライムアーバン高井戸</t>
    <phoneticPr fontId="24"/>
  </si>
  <si>
    <t>プライムアーバン西荻窪</t>
    <phoneticPr fontId="23"/>
  </si>
  <si>
    <t>プライムアーバン西荻窪Ⅱ</t>
    <phoneticPr fontId="24"/>
  </si>
  <si>
    <t>プライムアーバン大塚</t>
    <phoneticPr fontId="23"/>
  </si>
  <si>
    <t>プライムアーバン駒込</t>
    <phoneticPr fontId="24"/>
  </si>
  <si>
    <t>プライムアーバン池袋</t>
    <phoneticPr fontId="23"/>
  </si>
  <si>
    <t>プライムアーバン門前仲町</t>
    <phoneticPr fontId="24"/>
  </si>
  <si>
    <t>プライムアーバン亀戸</t>
    <phoneticPr fontId="23"/>
  </si>
  <si>
    <t>プライムアーバン住吉</t>
    <phoneticPr fontId="24"/>
  </si>
  <si>
    <t>プライムアーバン向島</t>
    <phoneticPr fontId="23"/>
  </si>
  <si>
    <t>プライムアーバン錦糸公園</t>
    <phoneticPr fontId="24"/>
  </si>
  <si>
    <t>プライムアーバン錦糸町</t>
    <phoneticPr fontId="23"/>
  </si>
  <si>
    <t>プライムアーバン平井</t>
    <phoneticPr fontId="24"/>
  </si>
  <si>
    <t>プライムアーバン葛西</t>
    <phoneticPr fontId="23"/>
  </si>
  <si>
    <t>プライムアーバン葛西Ⅱ</t>
    <phoneticPr fontId="24"/>
  </si>
  <si>
    <t>プライムアーバン葛西イースト</t>
    <phoneticPr fontId="23"/>
  </si>
  <si>
    <t>プライムアーバン江古田</t>
    <phoneticPr fontId="24"/>
  </si>
  <si>
    <t>プライムアーバン板橋区役所前</t>
    <phoneticPr fontId="23"/>
  </si>
  <si>
    <t>プライムアーバン浅草</t>
    <phoneticPr fontId="24"/>
  </si>
  <si>
    <t>プライムアーバン町屋サウスコート</t>
    <phoneticPr fontId="23"/>
  </si>
  <si>
    <t>プライムアーバン武蔵小金井</t>
    <phoneticPr fontId="24"/>
  </si>
  <si>
    <t>プライムアーバン武蔵野ヒルズ</t>
    <phoneticPr fontId="23"/>
  </si>
  <si>
    <t>プライムアーバン小金井本町</t>
    <phoneticPr fontId="24"/>
  </si>
  <si>
    <t>プライムアーバン久米川</t>
    <phoneticPr fontId="23"/>
  </si>
  <si>
    <t>プライムアーバン武蔵小杉comodo</t>
    <phoneticPr fontId="24"/>
  </si>
  <si>
    <t>プライムアーバン川崎</t>
    <phoneticPr fontId="23"/>
  </si>
  <si>
    <t>プライムアーバン新百合ヶ丘</t>
    <phoneticPr fontId="24"/>
  </si>
  <si>
    <t>プライムアーバン鶴見寺谷</t>
    <phoneticPr fontId="23"/>
  </si>
  <si>
    <t>プライムアーバン浦安Ⅱ</t>
    <phoneticPr fontId="24"/>
  </si>
  <si>
    <t>プライムアーバン浦安</t>
    <phoneticPr fontId="23"/>
  </si>
  <si>
    <t>プライムアーバン行徳Ⅰ</t>
    <phoneticPr fontId="24"/>
  </si>
  <si>
    <t>プライムアーバン行徳Ⅱ</t>
    <phoneticPr fontId="23"/>
  </si>
  <si>
    <t>プライムアーバン行徳駅前</t>
    <phoneticPr fontId="24"/>
  </si>
  <si>
    <t>プライムアーバン行徳駅前Ⅱ</t>
    <phoneticPr fontId="23"/>
  </si>
  <si>
    <t>プライムアーバン行徳Ⅲ</t>
    <phoneticPr fontId="24"/>
  </si>
  <si>
    <t>プライムアーバン西船橋</t>
    <phoneticPr fontId="23"/>
  </si>
  <si>
    <t>プライムアーバン川口</t>
    <phoneticPr fontId="24"/>
  </si>
  <si>
    <t>プラウドフラット八丁堀</t>
    <phoneticPr fontId="23"/>
  </si>
  <si>
    <t>プラウドフラット板橋本町</t>
    <phoneticPr fontId="24"/>
  </si>
  <si>
    <t>プラウドフラット五橋</t>
    <phoneticPr fontId="23"/>
  </si>
  <si>
    <t>プラウドフラット河原町</t>
    <phoneticPr fontId="24"/>
  </si>
  <si>
    <t>プラウドフラット新大阪</t>
    <phoneticPr fontId="23"/>
  </si>
  <si>
    <t>プライムアーバン山鼻</t>
    <phoneticPr fontId="24"/>
  </si>
  <si>
    <t>プライムアーバン北14条</t>
    <phoneticPr fontId="23"/>
  </si>
  <si>
    <t>プライムアーバン大通公園Ⅰ</t>
    <phoneticPr fontId="24"/>
  </si>
  <si>
    <t>プライムアーバン大通公園Ⅱ</t>
    <phoneticPr fontId="23"/>
  </si>
  <si>
    <t>プライムアーバン北11条</t>
    <phoneticPr fontId="24"/>
  </si>
  <si>
    <t>プライムアーバン宮の沢</t>
    <phoneticPr fontId="23"/>
  </si>
  <si>
    <t>プライムアーバン大通東</t>
    <phoneticPr fontId="24"/>
  </si>
  <si>
    <t>プライムアーバン知事公館</t>
    <phoneticPr fontId="23"/>
  </si>
  <si>
    <t>プライムアーバン円山</t>
    <phoneticPr fontId="24"/>
  </si>
  <si>
    <t>プライムアーバン北24条</t>
    <phoneticPr fontId="23"/>
  </si>
  <si>
    <t>プライムアーバン札幌医大前</t>
    <phoneticPr fontId="24"/>
  </si>
  <si>
    <t>プライムアーバン札幌リバーフロント</t>
    <phoneticPr fontId="23"/>
  </si>
  <si>
    <t>プライムアーバン北３条通</t>
    <phoneticPr fontId="24"/>
  </si>
  <si>
    <t>プライムアーバン長町一丁目</t>
    <phoneticPr fontId="23"/>
  </si>
  <si>
    <t>プライムアーバン八乙女中央</t>
    <phoneticPr fontId="24"/>
  </si>
  <si>
    <t>プライムアーバン堤通雨宮</t>
    <phoneticPr fontId="23"/>
  </si>
  <si>
    <t>プライムアーバン葵</t>
    <phoneticPr fontId="24"/>
  </si>
  <si>
    <t>プライムアーバン金山</t>
    <phoneticPr fontId="23"/>
  </si>
  <si>
    <t>プライムアーバン鶴舞</t>
    <phoneticPr fontId="24"/>
  </si>
  <si>
    <t>プライムアーバン上前津</t>
    <phoneticPr fontId="23"/>
  </si>
  <si>
    <t>プライムアーバン泉</t>
    <phoneticPr fontId="24"/>
  </si>
  <si>
    <t>プライムアーバン江坂Ⅰ</t>
    <phoneticPr fontId="23"/>
  </si>
  <si>
    <t>プライムアーバン江坂Ⅱ</t>
    <phoneticPr fontId="24"/>
  </si>
  <si>
    <t>プライムアーバン江坂Ⅲ</t>
    <phoneticPr fontId="23"/>
  </si>
  <si>
    <t>プライムアーバン玉造</t>
    <phoneticPr fontId="24"/>
  </si>
  <si>
    <t>プライムアーバン堺筋本町</t>
    <phoneticPr fontId="23"/>
  </si>
  <si>
    <t>プライムアーバン博多</t>
    <phoneticPr fontId="24"/>
  </si>
  <si>
    <t>プライムアーバン薬院南</t>
    <phoneticPr fontId="23"/>
  </si>
  <si>
    <t>プライムアーバン香椎</t>
    <phoneticPr fontId="24"/>
  </si>
  <si>
    <t>プライムアーバン博多東</t>
    <phoneticPr fontId="23"/>
  </si>
  <si>
    <t>プライムアーバン千早</t>
    <phoneticPr fontId="24"/>
  </si>
  <si>
    <t>株式会社中央不動産鑑定所</t>
  </si>
  <si>
    <t>-</t>
    <phoneticPr fontId="23"/>
  </si>
  <si>
    <t>-</t>
    <phoneticPr fontId="24"/>
  </si>
  <si>
    <t>-</t>
    <phoneticPr fontId="23"/>
  </si>
  <si>
    <t>-</t>
    <phoneticPr fontId="23"/>
  </si>
  <si>
    <t>一般財団法人日本不動産研究所</t>
    <phoneticPr fontId="23"/>
  </si>
  <si>
    <t>-</t>
    <phoneticPr fontId="24"/>
  </si>
  <si>
    <t>大和不動産鑑定株式会社</t>
    <phoneticPr fontId="24"/>
  </si>
  <si>
    <t>大和不動産鑑定株式会社</t>
    <phoneticPr fontId="23"/>
  </si>
  <si>
    <t>一般財団法人日本不動産研究所</t>
    <phoneticPr fontId="24"/>
  </si>
  <si>
    <t>株式会社谷澤総合鑑定所</t>
    <phoneticPr fontId="23"/>
  </si>
  <si>
    <t>-</t>
    <phoneticPr fontId="24"/>
  </si>
  <si>
    <t>株式会社谷澤総合鑑定所</t>
    <phoneticPr fontId="24"/>
  </si>
  <si>
    <t>（百万円）</t>
    <rPh sb="1" eb="3">
      <t>ヒャクマン</t>
    </rPh>
    <phoneticPr fontId="24"/>
  </si>
  <si>
    <t>ポートフォリオ合計</t>
    <rPh sb="7" eb="9">
      <t>ゴウケイ</t>
    </rPh>
    <phoneticPr fontId="28"/>
  </si>
  <si>
    <t>-</t>
    <phoneticPr fontId="29"/>
  </si>
  <si>
    <t>オフィス合計</t>
    <rPh sb="4" eb="6">
      <t>ゴウケイ</t>
    </rPh>
    <phoneticPr fontId="28"/>
  </si>
  <si>
    <t>商業施設合計</t>
    <rPh sb="0" eb="2">
      <t>ショウギョウ</t>
    </rPh>
    <rPh sb="2" eb="4">
      <t>シセツ</t>
    </rPh>
    <rPh sb="4" eb="6">
      <t>ゴウケイ</t>
    </rPh>
    <phoneticPr fontId="28"/>
  </si>
  <si>
    <t>居住用施設合計</t>
    <rPh sb="0" eb="3">
      <t>キョジュウヨウ</t>
    </rPh>
    <rPh sb="3" eb="5">
      <t>シセツ</t>
    </rPh>
    <rPh sb="5" eb="7">
      <t>ゴウケイ</t>
    </rPh>
    <phoneticPr fontId="28"/>
  </si>
  <si>
    <t xml:space="preserve">Morisia 津田沼 </t>
  </si>
  <si>
    <t>Recipe SHIMOKITA</t>
  </si>
  <si>
    <t>FESTA SQUARE</t>
  </si>
  <si>
    <t>野村不動産吉祥寺ビル</t>
  </si>
  <si>
    <t>GEMS市ヶ谷</t>
  </si>
  <si>
    <t>Merad 大和田</t>
  </si>
  <si>
    <t xml:space="preserve">一番町stear </t>
  </si>
  <si>
    <t xml:space="preserve">Landport浦安 </t>
  </si>
  <si>
    <t xml:space="preserve">Landport板橋 </t>
  </si>
  <si>
    <t xml:space="preserve">Landport川越 </t>
  </si>
  <si>
    <t xml:space="preserve">Landport厚木 </t>
  </si>
  <si>
    <t xml:space="preserve">相模原田名ロジスティクスセンター </t>
  </si>
  <si>
    <t xml:space="preserve">Landport八王子 </t>
  </si>
  <si>
    <t xml:space="preserve">Landport春日部 </t>
  </si>
  <si>
    <t xml:space="preserve">船橋ロジスティクスセンター </t>
  </si>
  <si>
    <t xml:space="preserve">厚木南ロジスティクスセンターB棟 </t>
  </si>
  <si>
    <t xml:space="preserve">羽生ロジスティクスセンター </t>
  </si>
  <si>
    <t xml:space="preserve">川口ロジスティクスセンターB棟 </t>
  </si>
  <si>
    <t xml:space="preserve">川口ロジスティクスセンターA棟 </t>
  </si>
  <si>
    <t xml:space="preserve">厚木南ロジスティクスセンターA棟 </t>
  </si>
  <si>
    <t>川口領家ロジスティクスセンター</t>
  </si>
  <si>
    <t xml:space="preserve">太田新田ロジスティクスセンター </t>
  </si>
  <si>
    <t xml:space="preserve">太田東新町ロジスティクスセンター </t>
  </si>
  <si>
    <t xml:space="preserve">太田清原ロジスティクスセンター </t>
  </si>
  <si>
    <t xml:space="preserve">千代田町ロジスティクスセンター </t>
  </si>
  <si>
    <t>プラウドフラット白金高輪</t>
  </si>
  <si>
    <t>プラウドフラット代々木上原</t>
  </si>
  <si>
    <t>プラウドフラット初台</t>
  </si>
  <si>
    <t>プラウドフラット渋谷桜丘</t>
  </si>
  <si>
    <t>プラウドフラット学芸大学</t>
  </si>
  <si>
    <t>プラウドフラット目黒行人坂</t>
  </si>
  <si>
    <t>プラウドフラット隅田リバーサイド</t>
  </si>
  <si>
    <t>プラウドフラット神楽坂</t>
  </si>
  <si>
    <t>プラウドフラット早稲田</t>
  </si>
  <si>
    <t>プラウドフラット新宿河田町</t>
  </si>
  <si>
    <t>プラウドフラット三軒茶屋</t>
  </si>
  <si>
    <t>プラウドフラット蒲田</t>
  </si>
  <si>
    <t>プラウドフラット蒲田Ⅱ</t>
  </si>
  <si>
    <t>プラウドフラット新大塚</t>
  </si>
  <si>
    <t>プラウドフラット清澄白河</t>
  </si>
  <si>
    <t>プラウドフラット門前仲町Ⅱ</t>
  </si>
  <si>
    <t>プラウドフラット門前仲町Ⅰ</t>
  </si>
  <si>
    <t>プラウドフラット富士見台</t>
  </si>
  <si>
    <t>プラウドフラット浅草駒形</t>
  </si>
  <si>
    <t>プラウドフラット横浜</t>
  </si>
  <si>
    <t>プラウドフラット上大岡</t>
  </si>
  <si>
    <t>プラウドフラット鶴見Ⅱ</t>
  </si>
  <si>
    <t>プライムアーバン麻布十番</t>
  </si>
  <si>
    <t>プライムアーバン赤坂</t>
  </si>
  <si>
    <t>プライムアーバン田町</t>
  </si>
  <si>
    <t>プライムアーバン芝浦LOFT</t>
  </si>
  <si>
    <t>プライムアーバン幡ヶ谷</t>
  </si>
  <si>
    <t>プライムアーバン代々木</t>
  </si>
  <si>
    <t>プライムアーバン恵比寿Ⅱ</t>
  </si>
  <si>
    <t>プライムアーバン番町</t>
  </si>
  <si>
    <t>プライムアーバン千代田富士見</t>
  </si>
  <si>
    <t>プライムアーバン飯田橋</t>
  </si>
  <si>
    <t>プライムアーバン恵比寿</t>
  </si>
  <si>
    <t>プライムアーバン中目黒</t>
  </si>
  <si>
    <t>プライムアーバン学芸大学</t>
  </si>
  <si>
    <t>プライムアーバン洗足</t>
  </si>
  <si>
    <t>プライムアーバン目黒リバーサイド</t>
  </si>
  <si>
    <t>プライムアーバン目黒大橋ヒルズ</t>
  </si>
  <si>
    <t>プライムアーバン目黒青葉台</t>
  </si>
  <si>
    <t>プライムアーバン学芸大学Ⅱ</t>
  </si>
  <si>
    <t>プライムアーバン中目黒Ⅱ</t>
  </si>
  <si>
    <t>プライムアーバン勝どき</t>
  </si>
  <si>
    <t>プライムアーバン新川</t>
  </si>
  <si>
    <t>プライムアーバン日本橋横山町</t>
  </si>
  <si>
    <t>プライムアーバン日本橋浜町</t>
  </si>
  <si>
    <t>プライムアーバン本郷壱岐坂</t>
  </si>
  <si>
    <t>プライムアーバン白山</t>
  </si>
  <si>
    <t>プライムアーバン四谷外苑東</t>
  </si>
  <si>
    <t>プライムアーバン落合</t>
  </si>
  <si>
    <t>プライムアーバン西新宿Ⅰ</t>
  </si>
  <si>
    <t>プライムアーバン西新宿Ⅱ</t>
  </si>
  <si>
    <t>プライムアーバン新宿内藤町</t>
  </si>
  <si>
    <t>プライムアーバン西早稲田</t>
  </si>
  <si>
    <t>プライムアーバン新宿落合</t>
  </si>
  <si>
    <t>プライムアーバン目白</t>
  </si>
  <si>
    <t>プライムアーバン神楽坂</t>
  </si>
  <si>
    <t>プライムアーバン三軒茶屋Ⅲ</t>
  </si>
  <si>
    <t>プライムアーバン千歳烏山</t>
  </si>
  <si>
    <t>プライムアーバン三軒茶屋Ⅱ</t>
  </si>
  <si>
    <t>プライムアーバン三軒茶屋</t>
  </si>
  <si>
    <t>プライムアーバン南烏山</t>
  </si>
  <si>
    <t>プライムアーバン烏山ガレリア</t>
  </si>
  <si>
    <t>プライムアーバン烏山コート</t>
  </si>
  <si>
    <t>プライムアーバン上北沢</t>
  </si>
  <si>
    <t>プライムアーバン千歳船橋</t>
  </si>
  <si>
    <t>プライムアーバン用賀</t>
  </si>
  <si>
    <t>プライムアーバン品川西</t>
  </si>
  <si>
    <t>プライムアーバン大崎</t>
  </si>
  <si>
    <t>プライムアーバン大井町Ⅱ</t>
  </si>
  <si>
    <t>プライムアーバン雪谷</t>
  </si>
  <si>
    <t>プライムアーバン大森</t>
  </si>
  <si>
    <t>プライムアーバン田園調布南</t>
  </si>
  <si>
    <t>プライムアーバン中野</t>
  </si>
  <si>
    <t>プライムアーバン中野上高田</t>
  </si>
  <si>
    <t>プライムアーバン高井戸</t>
  </si>
  <si>
    <t>プライムアーバン西荻窪</t>
  </si>
  <si>
    <t>プライムアーバン西荻窪Ⅱ</t>
  </si>
  <si>
    <t>プライムアーバン大塚</t>
  </si>
  <si>
    <t>プライムアーバン駒込</t>
  </si>
  <si>
    <t>プライムアーバン池袋</t>
  </si>
  <si>
    <t>プライムアーバン門前仲町</t>
  </si>
  <si>
    <t>プライムアーバン亀戸</t>
  </si>
  <si>
    <t>プライムアーバン住吉</t>
  </si>
  <si>
    <t>プライムアーバン向島</t>
  </si>
  <si>
    <t>プライムアーバン錦糸公園</t>
  </si>
  <si>
    <t>プライムアーバン錦糸町</t>
  </si>
  <si>
    <t>プライムアーバン平井</t>
  </si>
  <si>
    <t>プライムアーバン葛西</t>
  </si>
  <si>
    <t>プライムアーバン葛西Ⅱ</t>
  </si>
  <si>
    <t>プライムアーバン葛西イースト</t>
  </si>
  <si>
    <t>プライムアーバン江古田</t>
  </si>
  <si>
    <t>プライムアーバン板橋区役所前</t>
  </si>
  <si>
    <t>プライムアーバン浅草</t>
  </si>
  <si>
    <t>プライムアーバン町屋サウスコート</t>
  </si>
  <si>
    <t>プライムアーバン武蔵小金井</t>
  </si>
  <si>
    <t>プライムアーバン武蔵野ヒルズ</t>
  </si>
  <si>
    <t>プライムアーバン小金井本町</t>
  </si>
  <si>
    <t>プライムアーバン久米川</t>
  </si>
  <si>
    <t>プライムアーバン武蔵小杉comodo</t>
  </si>
  <si>
    <t>プライムアーバン川崎</t>
  </si>
  <si>
    <t>プライムアーバン新百合ヶ丘</t>
  </si>
  <si>
    <t>プライムアーバン鶴見寺谷</t>
  </si>
  <si>
    <t>プライムアーバン浦安Ⅱ</t>
  </si>
  <si>
    <t>プライムアーバン浦安</t>
  </si>
  <si>
    <t>プライムアーバン行徳Ⅰ</t>
  </si>
  <si>
    <t>プライムアーバン行徳Ⅱ</t>
  </si>
  <si>
    <t>プライムアーバン行徳駅前</t>
  </si>
  <si>
    <t>プライムアーバン行徳駅前Ⅱ</t>
  </si>
  <si>
    <t>プライムアーバン行徳Ⅲ</t>
  </si>
  <si>
    <t>プライムアーバン西船橋</t>
  </si>
  <si>
    <t>プライムアーバン川口</t>
  </si>
  <si>
    <t>プラウドフラット八丁堀</t>
  </si>
  <si>
    <t>プラウドフラット板橋本町</t>
  </si>
  <si>
    <t>プラウドフラット五橋</t>
  </si>
  <si>
    <t>プラウドフラット河原町</t>
  </si>
  <si>
    <t>プラウドフラット新大阪</t>
  </si>
  <si>
    <t>プライムアーバン山鼻</t>
  </si>
  <si>
    <t>プライムアーバン北14条</t>
  </si>
  <si>
    <t>プライムアーバン大通公園Ⅰ</t>
  </si>
  <si>
    <t>プライムアーバン大通公園Ⅱ</t>
  </si>
  <si>
    <t>プライムアーバン北11条</t>
  </si>
  <si>
    <t>プライムアーバン宮の沢</t>
  </si>
  <si>
    <t>プライムアーバン大通東</t>
  </si>
  <si>
    <t>プライムアーバン知事公館</t>
  </si>
  <si>
    <t>プライムアーバン円山</t>
  </si>
  <si>
    <t>プライムアーバン北24条</t>
  </si>
  <si>
    <t>プライムアーバン札幌医大前</t>
  </si>
  <si>
    <t>プライムアーバン札幌リバーフロント</t>
  </si>
  <si>
    <t>プライムアーバン北３条通</t>
  </si>
  <si>
    <t>プライムアーバン長町一丁目</t>
  </si>
  <si>
    <t>プライムアーバン八乙女中央</t>
  </si>
  <si>
    <t>プライムアーバン堤通雨宮</t>
  </si>
  <si>
    <t>プライムアーバン葵</t>
  </si>
  <si>
    <t>プライムアーバン金山</t>
  </si>
  <si>
    <t>プライムアーバン鶴舞</t>
  </si>
  <si>
    <t>プライムアーバン上前津</t>
  </si>
  <si>
    <t>プライムアーバン泉</t>
  </si>
  <si>
    <t>プライムアーバン江坂Ⅰ</t>
  </si>
  <si>
    <t>プライムアーバン江坂Ⅱ</t>
  </si>
  <si>
    <t>プライムアーバン江坂Ⅲ</t>
  </si>
  <si>
    <t>プライムアーバン玉造</t>
  </si>
  <si>
    <t>プライムアーバン堺筋本町</t>
  </si>
  <si>
    <t>プライムアーバン博多</t>
  </si>
  <si>
    <t>プライムアーバン薬院南</t>
  </si>
  <si>
    <t>プライムアーバン香椎</t>
  </si>
  <si>
    <t>プライムアーバン博多東</t>
  </si>
  <si>
    <t>プライムアーバン千早</t>
  </si>
  <si>
    <t/>
  </si>
  <si>
    <t>公租公課</t>
  </si>
  <si>
    <t>新宿野村ビル（注1）</t>
    <rPh sb="0" eb="2">
      <t>シンジュク</t>
    </rPh>
    <rPh sb="2" eb="4">
      <t>ノムラ</t>
    </rPh>
    <rPh sb="7" eb="8">
      <t>チュウ</t>
    </rPh>
    <phoneticPr fontId="0"/>
  </si>
  <si>
    <t>野村不動産吉祥寺ビル（注2）</t>
    <rPh sb="11" eb="12">
      <t>チュウ</t>
    </rPh>
    <phoneticPr fontId="23"/>
  </si>
  <si>
    <t>低層商業棟、レストラン棟、事務所棟：1978年10月
駐車場棟：1987年11月</t>
    <phoneticPr fontId="24"/>
  </si>
  <si>
    <t>別棟：1999年７月
本棟：2000年６月</t>
    <phoneticPr fontId="24"/>
  </si>
  <si>
    <t>店舗：1994年９月
物流：2000年７月</t>
    <phoneticPr fontId="24"/>
  </si>
  <si>
    <t>新築: 2003年７月
増築: 2012年４月</t>
    <phoneticPr fontId="24"/>
  </si>
  <si>
    <t>新築：1973年９月
増築：1977年10月
増築：2001年１月</t>
    <phoneticPr fontId="24"/>
  </si>
  <si>
    <t>第1期</t>
    <rPh sb="0" eb="1">
      <t>ダイ</t>
    </rPh>
    <rPh sb="2" eb="3">
      <t>キ</t>
    </rPh>
    <phoneticPr fontId="24"/>
  </si>
  <si>
    <t>テナント数</t>
    <rPh sb="4" eb="5">
      <t>スウ</t>
    </rPh>
    <phoneticPr fontId="2"/>
  </si>
  <si>
    <t>第1期</t>
    <rPh sb="0" eb="1">
      <t>ダイ</t>
    </rPh>
    <rPh sb="2" eb="3">
      <t>キ</t>
    </rPh>
    <phoneticPr fontId="2"/>
  </si>
  <si>
    <t>第1期の営業日数</t>
    <rPh sb="0" eb="1">
      <t>ダイ</t>
    </rPh>
    <rPh sb="2" eb="3">
      <t>キ</t>
    </rPh>
    <rPh sb="4" eb="6">
      <t>エイギョウ</t>
    </rPh>
    <rPh sb="6" eb="8">
      <t>ニッスウ</t>
    </rPh>
    <phoneticPr fontId="2"/>
  </si>
  <si>
    <t>ﾌﾟﾛﾊﾟﾃｨ･ﾏﾈｼﾞﾒﾝﾄ報酬</t>
  </si>
  <si>
    <t>水道光熱費</t>
  </si>
  <si>
    <t>物件概要</t>
    <rPh sb="0" eb="2">
      <t>ブッケン</t>
    </rPh>
    <rPh sb="2" eb="4">
      <t>ガイヨウ</t>
    </rPh>
    <phoneticPr fontId="2"/>
  </si>
  <si>
    <t>直接還元法による価格（百万円）</t>
    <rPh sb="0" eb="2">
      <t>チョクセツ</t>
    </rPh>
    <rPh sb="2" eb="4">
      <t>カンゲン</t>
    </rPh>
    <rPh sb="4" eb="5">
      <t>ホウ</t>
    </rPh>
    <rPh sb="8" eb="10">
      <t>カカク</t>
    </rPh>
    <rPh sb="11" eb="14">
      <t>ヒャクマンエン</t>
    </rPh>
    <phoneticPr fontId="2"/>
  </si>
  <si>
    <t>直接還元利回り（％）</t>
    <rPh sb="0" eb="2">
      <t>チョクセツ</t>
    </rPh>
    <rPh sb="2" eb="4">
      <t>カンゲン</t>
    </rPh>
    <rPh sb="4" eb="6">
      <t>リマワ</t>
    </rPh>
    <phoneticPr fontId="2"/>
  </si>
  <si>
    <t>DCF法による価格（百万円）</t>
    <rPh sb="3" eb="4">
      <t>ホウ</t>
    </rPh>
    <rPh sb="7" eb="9">
      <t>カカク</t>
    </rPh>
    <rPh sb="10" eb="13">
      <t>ヒャクマンエン</t>
    </rPh>
    <phoneticPr fontId="2"/>
  </si>
  <si>
    <t>割引率（％）</t>
    <rPh sb="0" eb="2">
      <t>ワリビキ</t>
    </rPh>
    <rPh sb="2" eb="3">
      <t>リツ</t>
    </rPh>
    <phoneticPr fontId="2"/>
  </si>
  <si>
    <t>最終還元利回り（％）</t>
    <rPh sb="0" eb="2">
      <t>サイシュウ</t>
    </rPh>
    <rPh sb="2" eb="4">
      <t>カンゲン</t>
    </rPh>
    <rPh sb="4" eb="6">
      <t>リマワ</t>
    </rPh>
    <phoneticPr fontId="2"/>
  </si>
  <si>
    <r>
      <rPr>
        <b/>
        <sz val="11"/>
        <rFont val="Meiryo UI"/>
        <family val="3"/>
        <charset val="128"/>
      </rPr>
      <t>←</t>
    </r>
    <r>
      <rPr>
        <b/>
        <u/>
        <sz val="11"/>
        <rFont val="Meiryo UI"/>
        <family val="3"/>
        <charset val="128"/>
      </rPr>
      <t>タブから選択した物件の情報が以下に記載されます。</t>
    </r>
    <rPh sb="5" eb="7">
      <t>センタク</t>
    </rPh>
    <rPh sb="9" eb="11">
      <t>ブッケン</t>
    </rPh>
    <rPh sb="12" eb="14">
      <t>ジョウホウ</t>
    </rPh>
    <rPh sb="15" eb="17">
      <t>イカ</t>
    </rPh>
    <rPh sb="18" eb="20">
      <t>キサイ</t>
    </rPh>
    <phoneticPr fontId="2"/>
  </si>
  <si>
    <t>賃貸面積</t>
    <rPh sb="0" eb="2">
      <t>チンタイ</t>
    </rPh>
    <rPh sb="2" eb="4">
      <t>メンセキ</t>
    </rPh>
    <phoneticPr fontId="2"/>
  </si>
  <si>
    <t>稼働率</t>
    <rPh sb="0" eb="2">
      <t>カドウ</t>
    </rPh>
    <rPh sb="2" eb="3">
      <t>リツ</t>
    </rPh>
    <phoneticPr fontId="2"/>
  </si>
  <si>
    <t>（%）</t>
    <phoneticPr fontId="2"/>
  </si>
  <si>
    <t>稼働状況</t>
    <rPh sb="0" eb="2">
      <t>カドウ</t>
    </rPh>
    <rPh sb="2" eb="4">
      <t>ジョウキョウ</t>
    </rPh>
    <phoneticPr fontId="2"/>
  </si>
  <si>
    <t>賃貸可能面積（㎡）</t>
    <rPh sb="0" eb="6">
      <t>チンタイカノウメンセキ</t>
    </rPh>
    <phoneticPr fontId="2"/>
  </si>
  <si>
    <t>賃貸面積（㎡）</t>
    <rPh sb="0" eb="2">
      <t>チンタイ</t>
    </rPh>
    <rPh sb="2" eb="4">
      <t>メンセキ</t>
    </rPh>
    <phoneticPr fontId="2"/>
  </si>
  <si>
    <t>稼働率（％）</t>
    <rPh sb="0" eb="2">
      <t>カドウ</t>
    </rPh>
    <rPh sb="2" eb="3">
      <t>リツ</t>
    </rPh>
    <phoneticPr fontId="2"/>
  </si>
  <si>
    <t>テナント数</t>
    <rPh sb="4" eb="5">
      <t>カズ</t>
    </rPh>
    <phoneticPr fontId="2"/>
  </si>
  <si>
    <t>ポートフォリオ合計</t>
    <rPh sb="7" eb="9">
      <t>ゴウケイ</t>
    </rPh>
    <phoneticPr fontId="0"/>
  </si>
  <si>
    <t>portfolio</t>
  </si>
  <si>
    <t>期末鑑定評価・帳簿価格</t>
    <rPh sb="0" eb="2">
      <t>キマツ</t>
    </rPh>
    <rPh sb="2" eb="4">
      <t>カンテイ</t>
    </rPh>
    <rPh sb="4" eb="6">
      <t>ヒョウカ</t>
    </rPh>
    <rPh sb="7" eb="9">
      <t>チョウボ</t>
    </rPh>
    <rPh sb="9" eb="11">
      <t>カカク</t>
    </rPh>
    <phoneticPr fontId="2"/>
  </si>
  <si>
    <t>帳簿価格（百万円）</t>
    <rPh sb="0" eb="2">
      <t>チョウボ</t>
    </rPh>
    <rPh sb="2" eb="4">
      <t>カカク</t>
    </rPh>
    <rPh sb="5" eb="8">
      <t>ヒャクマンエン</t>
    </rPh>
    <phoneticPr fontId="2"/>
  </si>
  <si>
    <t>開始日</t>
    <rPh sb="0" eb="3">
      <t>カイシビ</t>
    </rPh>
    <phoneticPr fontId="2"/>
  </si>
  <si>
    <t>終了日</t>
    <rPh sb="0" eb="3">
      <t>シュウリョウビ</t>
    </rPh>
    <phoneticPr fontId="2"/>
  </si>
  <si>
    <t>PM会社</t>
    <rPh sb="2" eb="4">
      <t>ガイシャ</t>
    </rPh>
    <phoneticPr fontId="2"/>
  </si>
  <si>
    <t>期末鑑定価格（百万円）</t>
    <rPh sb="0" eb="2">
      <t>キマツ</t>
    </rPh>
    <rPh sb="2" eb="4">
      <t>カンテイ</t>
    </rPh>
    <rPh sb="4" eb="6">
      <t>カカク</t>
    </rPh>
    <rPh sb="7" eb="10">
      <t>ヒャクマンエン</t>
    </rPh>
    <phoneticPr fontId="2"/>
  </si>
  <si>
    <t>（単位：百万円）</t>
    <rPh sb="1" eb="3">
      <t>タンイ</t>
    </rPh>
    <rPh sb="4" eb="6">
      <t>ヒャクマン</t>
    </rPh>
    <rPh sb="6" eb="7">
      <t>エン</t>
    </rPh>
    <phoneticPr fontId="2"/>
  </si>
  <si>
    <t>（単位：百万円）</t>
    <rPh sb="4" eb="6">
      <t>ヒャクマン</t>
    </rPh>
    <phoneticPr fontId="2"/>
  </si>
  <si>
    <t>第1期（自：2015年10月1日　至：2016年2月29日）</t>
    <rPh sb="0" eb="1">
      <t>ダイ</t>
    </rPh>
    <phoneticPr fontId="2"/>
  </si>
  <si>
    <t>野村不動産株式会社</t>
  </si>
  <si>
    <t>野村不動産パートナーズ株式会社</t>
  </si>
  <si>
    <t>伊藤忠アーバンコミュニティ株式会社</t>
  </si>
  <si>
    <t>シービーアールイー株式会社</t>
  </si>
  <si>
    <t>株式会社ザイマックスアルファ</t>
  </si>
  <si>
    <t>株式会社第一ビルディング</t>
  </si>
  <si>
    <t>大星ビル管理株式会社</t>
  </si>
  <si>
    <t>株式会社ザイマックス関西</t>
  </si>
  <si>
    <t>株式会社ザマックス九州</t>
  </si>
  <si>
    <t>株式会社ザイマックス九州</t>
  </si>
  <si>
    <t>株式会社ジオ・アカマツ</t>
  </si>
  <si>
    <t>株式会社REI</t>
  </si>
  <si>
    <t>株式会社類設計室</t>
  </si>
  <si>
    <t>株式会社藤井ビル</t>
  </si>
  <si>
    <t>株式会社日動</t>
  </si>
  <si>
    <t>株式会社タカラ</t>
  </si>
  <si>
    <t>株式会社長谷工ライブネット</t>
  </si>
  <si>
    <t>三和エステート株式会社</t>
  </si>
  <si>
    <t>営業収益</t>
  </si>
  <si>
    <t>営業費用</t>
  </si>
  <si>
    <t>営業利益</t>
  </si>
  <si>
    <t>当期純利益</t>
  </si>
  <si>
    <t>純資産額</t>
  </si>
  <si>
    <t>出資総額</t>
  </si>
  <si>
    <t>1口当たり純資産額</t>
  </si>
  <si>
    <t>1口当たり分配金</t>
  </si>
  <si>
    <t>当期運用日数</t>
  </si>
  <si>
    <t>期末投資物件数</t>
  </si>
  <si>
    <t>期末テナント数</t>
  </si>
  <si>
    <t>当期減価償却費</t>
  </si>
  <si>
    <t>百万円</t>
  </si>
  <si>
    <t>%</t>
  </si>
  <si>
    <t>口</t>
  </si>
  <si>
    <t>円</t>
  </si>
  <si>
    <t>日</t>
  </si>
  <si>
    <t>件</t>
  </si>
  <si>
    <t>㎡</t>
  </si>
  <si>
    <t>1口当たりＦＦＯ</t>
    <phoneticPr fontId="2"/>
  </si>
  <si>
    <t>　 うち不動産賃貸事業収益</t>
    <phoneticPr fontId="2"/>
  </si>
  <si>
    <t xml:space="preserve"> 　（対前期比）</t>
    <phoneticPr fontId="2"/>
  </si>
  <si>
    <t xml:space="preserve"> 　うち1口当たり利益超過分配金</t>
    <phoneticPr fontId="2"/>
  </si>
  <si>
    <t xml:space="preserve"> 　（対前期増減）</t>
    <phoneticPr fontId="2"/>
  </si>
  <si>
    <t xml:space="preserve"> 　うち不動産賃貸事業費用</t>
    <phoneticPr fontId="2"/>
  </si>
  <si>
    <t>経常利益</t>
    <phoneticPr fontId="2"/>
  </si>
  <si>
    <t>総資産額</t>
    <phoneticPr fontId="2"/>
  </si>
  <si>
    <t>有利子負債額</t>
    <phoneticPr fontId="2"/>
  </si>
  <si>
    <t xml:space="preserve"> 　（対前期比）</t>
    <phoneticPr fontId="2"/>
  </si>
  <si>
    <t>発行済投資口総数</t>
    <phoneticPr fontId="2"/>
  </si>
  <si>
    <t>分配総額</t>
    <phoneticPr fontId="2"/>
  </si>
  <si>
    <t xml:space="preserve"> 　うち1口当たり利益分配金</t>
    <phoneticPr fontId="2"/>
  </si>
  <si>
    <t>期末総賃貸可能面積</t>
    <phoneticPr fontId="2"/>
  </si>
  <si>
    <t>期末稼働率</t>
    <phoneticPr fontId="2"/>
  </si>
  <si>
    <t>当期資本的支出</t>
    <phoneticPr fontId="2"/>
  </si>
  <si>
    <t>ＦＦＯ(Funds from Operation）</t>
    <phoneticPr fontId="2"/>
  </si>
  <si>
    <t>Of-T-001 新宿野村ビル</t>
  </si>
  <si>
    <t>Of-T-002 野村不動産天王洲ビル</t>
  </si>
  <si>
    <t>Of-T-003 麹町ミレニアムガーデン</t>
  </si>
  <si>
    <t>Of-T-004 NOF日本橋本町ビル</t>
  </si>
  <si>
    <t>Of-T-005 天王洲パークサイドビル</t>
  </si>
  <si>
    <t>Of-T-006 NOF新宿南口ビル</t>
  </si>
  <si>
    <t>Of-T-007 NOF渋谷公園通りビル</t>
  </si>
  <si>
    <t>Of-T-008 セコムメディカルビル</t>
  </si>
  <si>
    <t>Of-T-009 NOF芝ビル</t>
  </si>
  <si>
    <t>Of-T-010 西新宿昭和ビル</t>
  </si>
  <si>
    <t>Of-T-011 野村不動産渋谷道玄坂ビル</t>
  </si>
  <si>
    <t>Of-T-012 NOF溜池ビル</t>
  </si>
  <si>
    <t>Of-T-013 岩本町東洋ビル</t>
  </si>
  <si>
    <t>Of-T-014 NOF品川港南ビル</t>
  </si>
  <si>
    <t>Of-T-015 NOF駿河台プラザビル</t>
  </si>
  <si>
    <t>Of-T-016 PMO日本橋本町</t>
  </si>
  <si>
    <t>Of-T-017 PMO日本橋茅場町</t>
  </si>
  <si>
    <t>Of-T-018 大手町建物五反田ビル</t>
  </si>
  <si>
    <t>Of-T-019 野村不動産東日本橋ビル</t>
  </si>
  <si>
    <t>Of-T-020 PMO秋葉原</t>
  </si>
  <si>
    <t>Of-T-021 八丁堀ＮＦビル</t>
  </si>
  <si>
    <t>Of-T-022 NOF神田岩本町ビル</t>
  </si>
  <si>
    <t>Of-T-023 NOF高輪ビル</t>
  </si>
  <si>
    <t>Of-T-024 PMO八丁堀</t>
  </si>
  <si>
    <t>Of-T-025 NOF南新宿ビル</t>
  </si>
  <si>
    <t>Of-T-026 PMO日本橋大伝馬町</t>
  </si>
  <si>
    <t>Of-T-027 セントラル新富町ビル</t>
  </si>
  <si>
    <t>Of-T-028 PMO東日本橋</t>
  </si>
  <si>
    <t>Of-T-029 野村不動産上野ビル</t>
  </si>
  <si>
    <t>Of-T-030 NOFテクノポートカマタセンタービル</t>
  </si>
  <si>
    <t>Of-T-031 NF本郷ビル</t>
  </si>
  <si>
    <t>Of-T-032 東宝江戸川橋ビル</t>
  </si>
  <si>
    <t>Of-T-033 東信目黒ビル</t>
  </si>
  <si>
    <t>Of-T-034 クリスタルパークビル</t>
  </si>
  <si>
    <t>Of-T-035 NOF吉祥寺本町ビル</t>
  </si>
  <si>
    <t>Of-T-036 ファーレ立川センタｰスクエア</t>
  </si>
  <si>
    <t>Of-T-037 NOF川崎東口ビル</t>
  </si>
  <si>
    <t>Of-T-038 NOF横浜西口ビル</t>
  </si>
  <si>
    <t>Of-T-039 NOF新横浜ビル</t>
  </si>
  <si>
    <t>Of-T-040 横浜大通り公園ビル</t>
  </si>
  <si>
    <t>Of-S-001 札幌ノースプラザ</t>
  </si>
  <si>
    <t>Of-S-002 野村不動産札幌ビル</t>
  </si>
  <si>
    <t>Of-S-003 JCB札幌東ビル</t>
  </si>
  <si>
    <t>Of-S-004 NOF仙台青葉通りビル</t>
  </si>
  <si>
    <t>Of-S-005 NOF宇都宮ビル</t>
  </si>
  <si>
    <t>Of-S-006 NOF名古屋伏見ビル</t>
  </si>
  <si>
    <t>Of-S-007 NOF名古屋柳橋ビル</t>
  </si>
  <si>
    <t>Of-S-008 オムロン京都センタービル</t>
  </si>
  <si>
    <t>Of-S-009 SORA新大阪21</t>
  </si>
  <si>
    <t>Of-S-010 野村不動産大阪ビル</t>
  </si>
  <si>
    <t>Of-S-011 野村不動産西梅田ビル</t>
  </si>
  <si>
    <t>Of-S-012 野村不動産四ツ橋ビル</t>
  </si>
  <si>
    <t>Of-S-013 野村不動産広島ビル</t>
  </si>
  <si>
    <t>Of-S-014 NOF博多駅前ビル</t>
  </si>
  <si>
    <t>Of-S-015 NOF天神南ビル</t>
  </si>
  <si>
    <t xml:space="preserve">Rt-T-001 Morisia 津田沼 </t>
  </si>
  <si>
    <t>Rt-T-002 横須賀モアーズシティ</t>
  </si>
  <si>
    <t>Rt-T-003 Recipe SHIMOKITA</t>
  </si>
  <si>
    <t>Rt-T-004 川崎モアーズ</t>
  </si>
  <si>
    <t>Rt-T-005 EQUINIA新宿</t>
  </si>
  <si>
    <t>Rt-T-006 EQUINIA池袋</t>
  </si>
  <si>
    <t>Rt-T-007 covirna machida</t>
  </si>
  <si>
    <t>Rt-T-008 ニトリ幕張店</t>
  </si>
  <si>
    <t>Rt-T-009 コナミスポーツクラブ府中</t>
  </si>
  <si>
    <t>Rt-T-010 FESTA SQUARE</t>
  </si>
  <si>
    <t>Rt-T-011 GEMS渋谷</t>
  </si>
  <si>
    <t>Rt-T-012 駿台あざみ野校</t>
  </si>
  <si>
    <t>Rt-T-013 EQUINIA青葉台</t>
  </si>
  <si>
    <t>Rt-T-014 メガロス神奈川店</t>
  </si>
  <si>
    <t>Rt-T-015 三菱自動車　目黒店</t>
  </si>
  <si>
    <t>Rt-T-016 三菱自動車　調布店</t>
  </si>
  <si>
    <t>Rt-T-017 三菱自動車　渋谷店</t>
  </si>
  <si>
    <t>Rt-T-018 三菱自動車　練馬店</t>
  </si>
  <si>
    <t>Rt-T-019 三菱自動車　川崎店</t>
  </si>
  <si>
    <t>Rt-T-020 三菱自動車　高井戸店</t>
  </si>
  <si>
    <t>Rt-T-021 三菱自動車　葛飾店</t>
  </si>
  <si>
    <t>Rt-T-022 三菱自動車　東久留米店</t>
  </si>
  <si>
    <t>Rt-T-023 三菱自動車　世田谷店</t>
  </si>
  <si>
    <t>Rt-T-024 三菱自動車　杉並店</t>
  </si>
  <si>
    <t>Rt-T-025 三菱自動車　関町店</t>
  </si>
  <si>
    <t>Rt-T-026 三菱自動車　東大和店</t>
  </si>
  <si>
    <t>Rt-T-027 三菱自動車　元住吉店</t>
  </si>
  <si>
    <t>Rt-T-028 三菱自動車　川越店</t>
  </si>
  <si>
    <t>Rt-T-029 三菱自動車　江戸川店</t>
  </si>
  <si>
    <t>Rt-T-030 三菱自動車　狭山店</t>
  </si>
  <si>
    <t>Rt-T-031 野村不動産吉祥寺ビル</t>
  </si>
  <si>
    <t>Rt-T-032 GEMS市ヶ谷</t>
  </si>
  <si>
    <t>Rt-S-001 ユニバーサル・シティウォーク大阪</t>
  </si>
  <si>
    <t>Rt-S-002 イズミヤ千里丘店</t>
  </si>
  <si>
    <t>Rt-S-003 Merad 大和田</t>
  </si>
  <si>
    <t>Rt-S-004 イズミヤ八尾店</t>
  </si>
  <si>
    <t>Rt-S-005 イズミヤ小林店</t>
  </si>
  <si>
    <t xml:space="preserve">Rt-S-006 一番町stear </t>
  </si>
  <si>
    <t>Rt-S-007 EQUINIA青葉通り</t>
  </si>
  <si>
    <t xml:space="preserve">Lg-T-001 Landport浦安 </t>
  </si>
  <si>
    <t xml:space="preserve">Lg-T-002 Landport板橋 </t>
  </si>
  <si>
    <t xml:space="preserve">Lg-T-003 Landport川越 </t>
  </si>
  <si>
    <t xml:space="preserve">Lg-T-004 Landport厚木 </t>
  </si>
  <si>
    <t xml:space="preserve">Lg-T-005 相模原田名ロジスティクスセンター </t>
  </si>
  <si>
    <t xml:space="preserve">Lg-T-006 相模原大野台ロジスティクスセンター </t>
  </si>
  <si>
    <t xml:space="preserve">Lg-T-007 Landport八王子 </t>
  </si>
  <si>
    <t xml:space="preserve">Lg-T-008 Landport春日部 </t>
  </si>
  <si>
    <t xml:space="preserve">Lg-T-009 船橋ロジスティクスセンター </t>
  </si>
  <si>
    <t xml:space="preserve">Lg-T-010 厚木南ロジスティクスセンターB棟 </t>
  </si>
  <si>
    <t xml:space="preserve">Lg-T-011 羽生ロジスティクスセンター </t>
  </si>
  <si>
    <t xml:space="preserve">Lg-T-012 川口ロジスティクスセンターB棟 </t>
  </si>
  <si>
    <t xml:space="preserve">Lg-T-013 川口ロジスティクスセンターA棟 </t>
  </si>
  <si>
    <t xml:space="preserve">Lg-T-014 厚木南ロジスティクスセンターA棟 </t>
  </si>
  <si>
    <t>Lg-T-015 川口領家ロジスティクスセンター</t>
  </si>
  <si>
    <t xml:space="preserve">Lg-S-001 太田新田ロジスティクスセンター </t>
  </si>
  <si>
    <t xml:space="preserve">Lg-S-002 太田東新町ロジスティクスセンター </t>
  </si>
  <si>
    <t xml:space="preserve">Lg-S-003 太田清原ロジスティクスセンター </t>
  </si>
  <si>
    <t xml:space="preserve">Lg-S-004 千代田町ロジスティクスセンター </t>
  </si>
  <si>
    <t>Rs-T-001 プラウドフラット白金高輪</t>
  </si>
  <si>
    <t>Rs-T-002 プラウドフラット代々木上原</t>
  </si>
  <si>
    <t>Rs-T-003 プラウドフラット初台</t>
  </si>
  <si>
    <t>Rs-T-004 プラウドフラット渋谷桜丘</t>
  </si>
  <si>
    <t>Rs-T-005 プラウドフラット学芸大学</t>
  </si>
  <si>
    <t>Rs-T-006 プラウドフラット目黒行人坂</t>
  </si>
  <si>
    <t>Rs-T-007 プラウドフラット隅田リバーサイド</t>
  </si>
  <si>
    <t>Rs-T-008 プラウドフラット神楽坂</t>
  </si>
  <si>
    <t>Rs-T-009 プラウドフラット早稲田</t>
  </si>
  <si>
    <t>Rs-T-010 プラウドフラット新宿河田町</t>
  </si>
  <si>
    <t>Rs-T-011 プラウドフラット三軒茶屋</t>
  </si>
  <si>
    <t>Rs-T-012 プラウドフラット蒲田</t>
  </si>
  <si>
    <t>Rs-T-013 プラウドフラット蒲田Ⅱ</t>
  </si>
  <si>
    <t>Rs-T-014 プラウドフラット新大塚</t>
  </si>
  <si>
    <t>Rs-T-015 プラウドフラット清澄白河</t>
  </si>
  <si>
    <t>Rs-T-016 プラウドフラット門前仲町Ⅱ</t>
  </si>
  <si>
    <t>Rs-T-017 プラウドフラット門前仲町Ⅰ</t>
  </si>
  <si>
    <t>Rs-T-018 プラウドフラット富士見台</t>
  </si>
  <si>
    <t>Rs-T-019 プラウドフラット浅草駒形</t>
  </si>
  <si>
    <t>Rs-T-020 プラウドフラット横浜</t>
  </si>
  <si>
    <t>Rs-T-021 プラウドフラット上大岡</t>
  </si>
  <si>
    <t>Rs-T-022 プラウドフラット鶴見Ⅱ</t>
  </si>
  <si>
    <t>Rs-T-023 プライムアーバン麻布十番</t>
  </si>
  <si>
    <t>Rs-T-024 プライムアーバン赤坂</t>
  </si>
  <si>
    <t>Rs-T-025 プライムアーバン田町</t>
  </si>
  <si>
    <t>Rs-T-026 プライムアーバン芝浦LOFT</t>
  </si>
  <si>
    <t>Rs-T-027 プライムアーバン幡ヶ谷</t>
  </si>
  <si>
    <t>Rs-T-028 プライムアーバン代々木</t>
  </si>
  <si>
    <t>Rs-T-029 プライムアーバン恵比寿Ⅱ</t>
  </si>
  <si>
    <t>Rs-T-030 プライムアーバン番町</t>
  </si>
  <si>
    <t>Rs-T-031 プライムアーバン千代田富士見</t>
  </si>
  <si>
    <t>Rs-T-032 プライムアーバン飯田橋</t>
  </si>
  <si>
    <t>Rs-T-033 プライムアーバン恵比寿</t>
  </si>
  <si>
    <t>Rs-T-034 プライムアーバン中目黒</t>
  </si>
  <si>
    <t>Rs-T-035 プライムアーバン学芸大学</t>
  </si>
  <si>
    <t>Rs-T-036 プライムアーバン洗足</t>
  </si>
  <si>
    <t>Rs-T-037 プライムアーバン目黒リバーサイド</t>
  </si>
  <si>
    <t>Rs-T-038 プライムアーバン目黒大橋ヒルズ</t>
  </si>
  <si>
    <t>Rs-T-039 プライムアーバン目黒青葉台</t>
  </si>
  <si>
    <t>Rs-T-040 プライムアーバン学芸大学Ⅱ</t>
  </si>
  <si>
    <t>Rs-T-041 プライムアーバン中目黒Ⅱ</t>
  </si>
  <si>
    <t>Rs-T-042 プライムアーバン勝どき</t>
  </si>
  <si>
    <t>Rs-T-043 プライムアーバン新川</t>
  </si>
  <si>
    <t>Rs-T-044 プライムアーバン日本橋横山町</t>
  </si>
  <si>
    <t>Rs-T-045 プライムアーバン日本橋浜町</t>
  </si>
  <si>
    <t>Rs-T-046 プライムアーバン本郷壱岐坂</t>
  </si>
  <si>
    <t>Rs-T-047 プライムアーバン白山</t>
  </si>
  <si>
    <t>Rs-T-048 プライムアーバン四谷外苑東</t>
  </si>
  <si>
    <t>Rs-T-049 プライムアーバン落合</t>
  </si>
  <si>
    <t>Rs-T-050 プライムアーバン西新宿Ⅰ</t>
  </si>
  <si>
    <t>Rs-T-051 プライムアーバン西新宿Ⅱ</t>
  </si>
  <si>
    <t>Rs-T-052 プライムアーバン新宿内藤町</t>
  </si>
  <si>
    <t>Rs-T-053 プライムアーバン西早稲田</t>
  </si>
  <si>
    <t>Rs-T-054 プライムアーバン新宿落合</t>
  </si>
  <si>
    <t>Rs-T-055 プライムアーバン目白</t>
  </si>
  <si>
    <t>Rs-T-056 プライムアーバン神楽坂</t>
  </si>
  <si>
    <t>Rs-T-057 プライムアーバン三軒茶屋Ⅲ</t>
  </si>
  <si>
    <t>Rs-T-058 プライムアーバン千歳烏山</t>
  </si>
  <si>
    <t>Rs-T-059 プライムアーバン三軒茶屋Ⅱ</t>
  </si>
  <si>
    <t>Rs-T-060 プライムアーバン三軒茶屋</t>
  </si>
  <si>
    <t>Rs-T-061 プライムアーバン南烏山</t>
  </si>
  <si>
    <t>Rs-T-062 プライムアーバン烏山ガレリア</t>
  </si>
  <si>
    <t>Rs-T-063 プライムアーバン烏山コート</t>
  </si>
  <si>
    <t>Rs-T-064 プライムアーバン上北沢</t>
  </si>
  <si>
    <t>Rs-T-065 プライムアーバン千歳船橋</t>
  </si>
  <si>
    <t>Rs-T-066 プライムアーバン用賀</t>
  </si>
  <si>
    <t>Rs-T-067 プライムアーバン品川西</t>
  </si>
  <si>
    <t>Rs-T-068 プライムアーバン大崎</t>
  </si>
  <si>
    <t>Rs-T-069 プライムアーバン大井町Ⅱ</t>
  </si>
  <si>
    <t>Rs-T-070 プライムアーバン雪谷</t>
  </si>
  <si>
    <t>Rs-T-071 プライムアーバン大森</t>
  </si>
  <si>
    <t>Rs-T-072 プライムアーバン田園調布南</t>
  </si>
  <si>
    <t>Rs-T-073 プライムアーバン長原上池台</t>
  </si>
  <si>
    <t>Rs-T-074 プライムアーバン中野</t>
  </si>
  <si>
    <t>Rs-T-075 プライムアーバン中野上高田</t>
  </si>
  <si>
    <t>Rs-T-076 プライムアーバン高井戸</t>
  </si>
  <si>
    <t>Rs-T-077 プライムアーバン西荻窪</t>
  </si>
  <si>
    <t>Rs-T-078 プライムアーバン西荻窪Ⅱ</t>
  </si>
  <si>
    <t>Rs-T-079 プライムアーバン大塚</t>
  </si>
  <si>
    <t>Rs-T-080 プライムアーバン駒込</t>
  </si>
  <si>
    <t>Rs-T-081 プライムアーバン池袋</t>
  </si>
  <si>
    <t>Rs-T-082 プライムアーバン門前仲町</t>
  </si>
  <si>
    <t>Rs-T-083 プライムアーバン亀戸</t>
  </si>
  <si>
    <t>Rs-T-084 プライムアーバン住吉</t>
  </si>
  <si>
    <t>Rs-T-085 プライムアーバン向島</t>
  </si>
  <si>
    <t>Rs-T-086 プライムアーバン錦糸公園</t>
  </si>
  <si>
    <t>Rs-T-087 プライムアーバン錦糸町</t>
  </si>
  <si>
    <t>Rs-T-088 プライムアーバン平井</t>
  </si>
  <si>
    <t>Rs-T-089 プライムアーバン葛西</t>
  </si>
  <si>
    <t>Rs-T-090 プライムアーバン葛西Ⅱ</t>
  </si>
  <si>
    <t>Rs-T-091 プライムアーバン葛西イースト</t>
  </si>
  <si>
    <t>Rs-T-092 プライムアーバン江古田</t>
  </si>
  <si>
    <t>Rs-T-093 プライムアーバン板橋区役所前</t>
  </si>
  <si>
    <t>Rs-T-094 プライムアーバン浅草</t>
  </si>
  <si>
    <t>Rs-T-095 プライムアーバン町屋サウスコート</t>
  </si>
  <si>
    <t>Rs-T-096 プライムアーバン武蔵小金井</t>
  </si>
  <si>
    <t>Rs-T-097 プライムアーバン武蔵野ヒルズ</t>
  </si>
  <si>
    <t>Rs-T-098 プライムアーバン小金井本町</t>
  </si>
  <si>
    <t>Rs-T-099 プライムアーバン久米川</t>
  </si>
  <si>
    <t>Rs-T-100 プライムアーバン武蔵小杉comodo</t>
  </si>
  <si>
    <t>Rs-T-101 プライムアーバン川崎</t>
  </si>
  <si>
    <t>Rs-T-102 プライムアーバン新百合ヶ丘</t>
  </si>
  <si>
    <t>Rs-T-103 プライムアーバン鶴見寺谷</t>
  </si>
  <si>
    <t>Rs-T-104 プライムアーバン浦安Ⅱ</t>
  </si>
  <si>
    <t>Rs-T-105 プライムアーバン浦安</t>
  </si>
  <si>
    <t>Rs-T-106 プライムアーバン行徳Ⅰ</t>
  </si>
  <si>
    <t>Rs-T-107 プライムアーバン行徳Ⅱ</t>
  </si>
  <si>
    <t>Rs-T-108 プライムアーバン行徳駅前</t>
  </si>
  <si>
    <t>Rs-T-109 プライムアーバン行徳駅前Ⅱ</t>
  </si>
  <si>
    <t>Rs-T-110 プライムアーバン行徳Ⅲ</t>
  </si>
  <si>
    <t>Rs-T-111 プライムアーバン西船橋</t>
  </si>
  <si>
    <t>Rs-T-112 プライムアーバン川口</t>
  </si>
  <si>
    <t>Rs-T-113 プラウドフラット八丁堀</t>
  </si>
  <si>
    <t>Rs-T-114 プラウドフラット板橋本町</t>
  </si>
  <si>
    <t>Rs-S-001 プラウドフラット五橋</t>
  </si>
  <si>
    <t>Rs-S-002 プラウドフラット河原町</t>
  </si>
  <si>
    <t>Rs-S-003 プラウドフラット新大阪</t>
  </si>
  <si>
    <t>Rs-S-004 プライムアーバン山鼻</t>
  </si>
  <si>
    <t>Rs-S-005 プライムアーバン北14条</t>
  </si>
  <si>
    <t>Rs-S-006 プライムアーバン大通公園Ⅰ</t>
  </si>
  <si>
    <t>Rs-S-007 プライムアーバン大通公園Ⅱ</t>
  </si>
  <si>
    <t>Rs-S-008 プライムアーバン北11条</t>
  </si>
  <si>
    <t>Rs-S-009 プライムアーバン宮の沢</t>
  </si>
  <si>
    <t>Rs-S-010 プライムアーバン大通東</t>
  </si>
  <si>
    <t>Rs-S-011 プライムアーバン知事公館</t>
  </si>
  <si>
    <t>Rs-S-012 プライムアーバン円山</t>
  </si>
  <si>
    <t>Rs-S-013 プライムアーバン北24条</t>
  </si>
  <si>
    <t>Rs-S-014 プライムアーバン札幌医大前</t>
  </si>
  <si>
    <t>Rs-S-015 プライムアーバン札幌リバーフロント</t>
  </si>
  <si>
    <t>Rs-S-016 プライムアーバン北３条通</t>
  </si>
  <si>
    <t>Rs-S-017 プライムアーバン長町一丁目</t>
  </si>
  <si>
    <t>Rs-S-018 プライムアーバン八乙女中央</t>
  </si>
  <si>
    <t>Rs-S-019 プライムアーバン堤通雨宮</t>
  </si>
  <si>
    <t>Rs-S-020 プライムアーバン葵</t>
  </si>
  <si>
    <t>Rs-S-021 プライムアーバン金山</t>
  </si>
  <si>
    <t>Rs-S-022 プライムアーバン鶴舞</t>
  </si>
  <si>
    <t>Rs-S-023 プライムアーバン上前津</t>
  </si>
  <si>
    <t>Rs-S-024 プライムアーバン泉</t>
  </si>
  <si>
    <t>Rs-S-025 プライムアーバン江坂Ⅰ</t>
  </si>
  <si>
    <t>Rs-S-026 プライムアーバン江坂Ⅱ</t>
  </si>
  <si>
    <t>Rs-S-027 プライムアーバン江坂Ⅲ</t>
  </si>
  <si>
    <t>Rs-S-028 プライムアーバン玉造</t>
  </si>
  <si>
    <t>Rs-S-029 プライムアーバン堺筋本町</t>
  </si>
  <si>
    <t>Rs-S-030 プライムアーバン博多</t>
  </si>
  <si>
    <t>Rs-S-031 プライムアーバン薬院南</t>
  </si>
  <si>
    <t>Rs-S-032 プライムアーバン香椎</t>
  </si>
  <si>
    <t>Rs-S-033 プライムアーバン博多東</t>
  </si>
  <si>
    <t>Rs-S-034 プライムアーバン千早</t>
  </si>
  <si>
    <t>-</t>
    <phoneticPr fontId="2"/>
  </si>
  <si>
    <t>敷地面積</t>
    <rPh sb="0" eb="2">
      <t>シキチ</t>
    </rPh>
    <rPh sb="2" eb="4">
      <t>メンセキ</t>
    </rPh>
    <phoneticPr fontId="2"/>
  </si>
  <si>
    <t>延床面積</t>
    <rPh sb="0" eb="1">
      <t>ノ</t>
    </rPh>
    <rPh sb="1" eb="4">
      <t>ユカメンセキ</t>
    </rPh>
    <phoneticPr fontId="24"/>
  </si>
  <si>
    <t>敷地面積（㎡）</t>
    <rPh sb="0" eb="2">
      <t>シキチ</t>
    </rPh>
    <rPh sb="2" eb="4">
      <t>メンセキ</t>
    </rPh>
    <phoneticPr fontId="2"/>
  </si>
  <si>
    <t>延床面積（㎡）</t>
    <rPh sb="0" eb="1">
      <t>ノ</t>
    </rPh>
    <rPh sb="1" eb="2">
      <t>ユカ</t>
    </rPh>
    <rPh sb="2" eb="4">
      <t>メンセキ</t>
    </rPh>
    <phoneticPr fontId="2"/>
  </si>
  <si>
    <t>敷金・保証金</t>
    <rPh sb="0" eb="2">
      <t>シキキン</t>
    </rPh>
    <rPh sb="3" eb="6">
      <t>ホショウキン</t>
    </rPh>
    <phoneticPr fontId="2"/>
  </si>
  <si>
    <t>（百万円）</t>
    <rPh sb="1" eb="4">
      <t>ヒャクマンエン</t>
    </rPh>
    <phoneticPr fontId="2"/>
  </si>
  <si>
    <t>当初取得価格</t>
    <rPh sb="0" eb="2">
      <t>トウショ</t>
    </rPh>
    <rPh sb="2" eb="4">
      <t>シュトク</t>
    </rPh>
    <rPh sb="4" eb="6">
      <t>カカク</t>
    </rPh>
    <phoneticPr fontId="2"/>
  </si>
  <si>
    <t>追加取得価格</t>
    <rPh sb="0" eb="2">
      <t>ツイカ</t>
    </rPh>
    <rPh sb="2" eb="4">
      <t>シュトク</t>
    </rPh>
    <rPh sb="4" eb="6">
      <t>カカク</t>
    </rPh>
    <phoneticPr fontId="2"/>
  </si>
  <si>
    <t>当初取得日</t>
    <rPh sb="0" eb="2">
      <t>トウショ</t>
    </rPh>
    <rPh sb="2" eb="4">
      <t>シュトク</t>
    </rPh>
    <rPh sb="4" eb="5">
      <t>ヒ</t>
    </rPh>
    <phoneticPr fontId="2"/>
  </si>
  <si>
    <t>追加取得日</t>
    <rPh sb="0" eb="2">
      <t>ツイカ</t>
    </rPh>
    <rPh sb="2" eb="4">
      <t>シュトク</t>
    </rPh>
    <rPh sb="4" eb="5">
      <t>ヒ</t>
    </rPh>
    <phoneticPr fontId="2"/>
  </si>
  <si>
    <t>取得価格合計</t>
    <rPh sb="0" eb="2">
      <t>シュトク</t>
    </rPh>
    <rPh sb="2" eb="4">
      <t>カカク</t>
    </rPh>
    <rPh sb="4" eb="6">
      <t>ゴウケイ</t>
    </rPh>
    <phoneticPr fontId="2"/>
  </si>
  <si>
    <t>取得価格合計（百万円）</t>
    <rPh sb="0" eb="2">
      <t>シュトク</t>
    </rPh>
    <rPh sb="2" eb="4">
      <t>カカク</t>
    </rPh>
    <rPh sb="4" eb="6">
      <t>ゴウケイ</t>
    </rPh>
    <rPh sb="7" eb="9">
      <t>ヒャクマン</t>
    </rPh>
    <rPh sb="9" eb="10">
      <t>エン</t>
    </rPh>
    <phoneticPr fontId="2"/>
  </si>
  <si>
    <t>当初取得価格（百万円）</t>
    <rPh sb="0" eb="2">
      <t>トウショ</t>
    </rPh>
    <rPh sb="2" eb="4">
      <t>シュトク</t>
    </rPh>
    <rPh sb="4" eb="6">
      <t>カカク</t>
    </rPh>
    <phoneticPr fontId="2"/>
  </si>
  <si>
    <t>追加取得価格（百万円）</t>
    <rPh sb="0" eb="2">
      <t>ツイカ</t>
    </rPh>
    <rPh sb="2" eb="4">
      <t>シュトク</t>
    </rPh>
    <rPh sb="4" eb="6">
      <t>カカク</t>
    </rPh>
    <phoneticPr fontId="2"/>
  </si>
  <si>
    <t>-</t>
    <phoneticPr fontId="24"/>
  </si>
  <si>
    <t>（百万円）</t>
    <rPh sb="1" eb="3">
      <t>ヒャクマン</t>
    </rPh>
    <phoneticPr fontId="2"/>
  </si>
  <si>
    <t>敷金・保証金（百万円）</t>
    <rPh sb="0" eb="2">
      <t>シキキン</t>
    </rPh>
    <rPh sb="3" eb="6">
      <t>ホショウキン</t>
    </rPh>
    <rPh sb="7" eb="10">
      <t>ヒャクマンエン</t>
    </rPh>
    <phoneticPr fontId="2"/>
  </si>
  <si>
    <t>オフィス合計</t>
    <rPh sb="4" eb="6">
      <t>ゴウケイ</t>
    </rPh>
    <phoneticPr fontId="2"/>
  </si>
  <si>
    <t>物流施設合計</t>
    <rPh sb="0" eb="2">
      <t>ブツリュウ</t>
    </rPh>
    <rPh sb="2" eb="4">
      <t>シセツ</t>
    </rPh>
    <rPh sb="4" eb="6">
      <t>ゴウケイ</t>
    </rPh>
    <phoneticPr fontId="28"/>
  </si>
  <si>
    <t>商業施設合計</t>
    <rPh sb="0" eb="2">
      <t>ショウギョウ</t>
    </rPh>
    <rPh sb="2" eb="4">
      <t>シセツ</t>
    </rPh>
    <rPh sb="4" eb="6">
      <t>ゴウケイ</t>
    </rPh>
    <phoneticPr fontId="2"/>
  </si>
  <si>
    <t>物流施設合計</t>
    <rPh sb="0" eb="2">
      <t>ブツリュウ</t>
    </rPh>
    <rPh sb="2" eb="4">
      <t>シセツ</t>
    </rPh>
    <rPh sb="4" eb="6">
      <t>ゴウケイ</t>
    </rPh>
    <phoneticPr fontId="2"/>
  </si>
  <si>
    <t>居住用施設合計</t>
    <rPh sb="0" eb="3">
      <t>キョジュウヨウ</t>
    </rPh>
    <rPh sb="3" eb="5">
      <t>シセツ</t>
    </rPh>
    <rPh sb="5" eb="7">
      <t>ゴウケイ</t>
    </rPh>
    <phoneticPr fontId="2"/>
  </si>
  <si>
    <t>（注1）「イズミヤ千里丘店」の割引率は、価格時点後1年から8年については5.2％、9年から11年については5.6％です。</t>
    <rPh sb="1" eb="2">
      <t>チュウ</t>
    </rPh>
    <phoneticPr fontId="2"/>
  </si>
  <si>
    <t>（注2）「イズミヤ八尾店」の割引率は、価格時点後1年から7年については5.5％、8年から11年については5.9％です。</t>
    <rPh sb="1" eb="2">
      <t>チュウ</t>
    </rPh>
    <phoneticPr fontId="2"/>
  </si>
  <si>
    <t>（注3）「イズミヤ小林店」の割引率は、価格時点後1年から10年については5.5％、11年については5.9％です。</t>
    <rPh sb="1" eb="2">
      <t>チュウ</t>
    </rPh>
    <phoneticPr fontId="2"/>
  </si>
  <si>
    <t>（注4）「一番町stear」の割引率は、価格時点後1年から2年については4.7％、3年から10年については4.8％、11年については4.9％です。</t>
    <rPh sb="1" eb="2">
      <t>チュウ</t>
    </rPh>
    <phoneticPr fontId="2"/>
  </si>
  <si>
    <t>（注5）「Landport浦安」の割引率は、価格時点後1年から3年については4.4％、4年から11年については4.5％です。</t>
    <rPh sb="1" eb="2">
      <t>チュウ</t>
    </rPh>
    <phoneticPr fontId="2"/>
  </si>
  <si>
    <t>（注6）「Landport板橋」の割引率は、価格時点後1年については4.4％、2年から11年については4.6％です。</t>
    <rPh sb="1" eb="2">
      <t>チュウ</t>
    </rPh>
    <phoneticPr fontId="2"/>
  </si>
  <si>
    <t>（注7）「Landport厚木」の割引率は、価格時点後1年については4.6％、2年から11年については4.8％です。</t>
    <rPh sb="1" eb="2">
      <t>チュウ</t>
    </rPh>
    <phoneticPr fontId="2"/>
  </si>
  <si>
    <t>（注8）「厚木南ロジスティクスセンターB棟」の割引率は、価格時点後1年から6年については4.7％、7年から11年については4.9％です。</t>
    <rPh sb="1" eb="2">
      <t>チュウ</t>
    </rPh>
    <phoneticPr fontId="2"/>
  </si>
  <si>
    <t>（注9）「厚木南ロジスティクスセンターA棟」の割引率は、価格時点後1年から8年については4.7％、9年から11年については4.9％です。</t>
    <rPh sb="1" eb="2">
      <t>チュウ</t>
    </rPh>
    <phoneticPr fontId="2"/>
  </si>
  <si>
    <t xml:space="preserve">5.2/5.6(注1)
</t>
    <phoneticPr fontId="2"/>
  </si>
  <si>
    <t xml:space="preserve">5.5/5.9(注2)
</t>
    <phoneticPr fontId="2"/>
  </si>
  <si>
    <t>5.5/5.9(注3)</t>
    <phoneticPr fontId="2"/>
  </si>
  <si>
    <t xml:space="preserve">4.7/4.8/4.9(注4)
</t>
    <phoneticPr fontId="2"/>
  </si>
  <si>
    <t>4.4/4.5(注5)</t>
    <phoneticPr fontId="2"/>
  </si>
  <si>
    <t>4.4/4.6(注6)</t>
    <phoneticPr fontId="2"/>
  </si>
  <si>
    <t>4.6/4.8(注7)</t>
    <phoneticPr fontId="2"/>
  </si>
  <si>
    <t>4.7/4.9(注8)</t>
    <phoneticPr fontId="2"/>
  </si>
  <si>
    <t xml:space="preserve">4.7/4.9(注9)
</t>
    <phoneticPr fontId="2"/>
  </si>
  <si>
    <t>東京都新宿区西新宿一丁目26番2号</t>
  </si>
  <si>
    <t>東京都品川区東品川二丁目4番11号</t>
  </si>
  <si>
    <t>東京都千代田区麹町四丁目4番地30</t>
    <phoneticPr fontId="24"/>
  </si>
  <si>
    <t>東京都中央区日本橋本町二丁目7番1号</t>
  </si>
  <si>
    <t>東京都品川区東品川二丁目5番8号</t>
  </si>
  <si>
    <t>東京都渋谷区代々木二丁目4番9号</t>
  </si>
  <si>
    <t>東京都渋谷区宇田川町20番17号</t>
  </si>
  <si>
    <t>東京都千代田区二番町7番地7</t>
    <phoneticPr fontId="24"/>
  </si>
  <si>
    <t>東京都港区芝四丁目2番3号</t>
  </si>
  <si>
    <t>東京都新宿区西新宿一丁目13番12号</t>
  </si>
  <si>
    <t>東京都渋谷区道玄坂二丁目16番4号</t>
  </si>
  <si>
    <t>東京都港区赤坂一丁目1番14号</t>
  </si>
  <si>
    <t>東京都千代田区岩本町三丁目1番2号</t>
  </si>
  <si>
    <t>東京都品川区東品川一丁目2番5号</t>
  </si>
  <si>
    <t>東京都千代田区神田駿河台二丁目5番12号</t>
  </si>
  <si>
    <t>東京都中央区日本橋本町四丁目12番20号</t>
  </si>
  <si>
    <t>東京都中央区日本橋茅場町三丁目11番10号</t>
  </si>
  <si>
    <t>東京都品川区西五反田一丁目1番8号</t>
  </si>
  <si>
    <t>東京都中央区東日本橋一丁目1番7号</t>
  </si>
  <si>
    <t>東京都千代田区岩本町三丁目11番6号</t>
  </si>
  <si>
    <t>東京都中央区八丁堀二丁目21番6号</t>
  </si>
  <si>
    <t>東京都千代田区岩本町三丁目8番16号</t>
  </si>
  <si>
    <t>東京都品川区東五反田二丁目20番4号</t>
  </si>
  <si>
    <t>東京都中央区八丁堀三丁目22番13号</t>
  </si>
  <si>
    <t>東京都渋谷区千駄ヶ谷五丁目32番7号</t>
  </si>
  <si>
    <t>東京都中央区日本橋大伝馬町6番8号</t>
  </si>
  <si>
    <t>東京都中央区湊三丁目5番10号</t>
  </si>
  <si>
    <t>東京都中央区東日本橋二丁目15番4号</t>
  </si>
  <si>
    <t>東京都台東区東上野一丁目14番4号</t>
  </si>
  <si>
    <t>東京都大田区南蒲田二丁目16番1号</t>
  </si>
  <si>
    <t>東京都文京区本郷三丁目14番7号</t>
  </si>
  <si>
    <t>東京都目黒区下目黒二丁目20番28号</t>
  </si>
  <si>
    <t>東京都武蔵野市御殿山一丁目1番3号</t>
  </si>
  <si>
    <t>東京都文京区関口一丁目24番8号</t>
  </si>
  <si>
    <t>東京都武蔵野市吉祥寺本町一丁目10番31号</t>
  </si>
  <si>
    <t>東京都立川市曙町二丁目36番2号</t>
  </si>
  <si>
    <t>神奈川県川崎市川崎区駅前本町3番地1</t>
    <phoneticPr fontId="24"/>
  </si>
  <si>
    <t>神奈川県横浜市西区北幸一丁目11番11号</t>
  </si>
  <si>
    <t>神奈川県横浜市港北区新横浜二丁目15番16号</t>
  </si>
  <si>
    <t>北海道札幌市中央区北一条西四丁目2番地2</t>
    <phoneticPr fontId="24"/>
  </si>
  <si>
    <t>神奈川県横浜市中区蓬莱町二丁目4番地1</t>
    <phoneticPr fontId="24"/>
  </si>
  <si>
    <t>北海道札幌市北区北七条西二丁目15番地1</t>
    <phoneticPr fontId="24"/>
  </si>
  <si>
    <t>北海道札幌市中央区南一条西一丁目1番地1</t>
    <phoneticPr fontId="24"/>
  </si>
  <si>
    <t>宮城県仙台市青葉区一番町二丁目1番2号</t>
  </si>
  <si>
    <t>栃木県宇都宮市馬場通り二丁目1番1号</t>
  </si>
  <si>
    <t>愛知県名古屋市中区錦二丁目9番27号</t>
  </si>
  <si>
    <t>愛知県名古屋市中村区名駅南一丁目16番28号</t>
  </si>
  <si>
    <t>京都府京都市下京区塩小路通堀川東入南不動堂町801番地</t>
    <phoneticPr fontId="24"/>
  </si>
  <si>
    <t>大阪府大阪市淀川区西宮原二丁目1番3号</t>
  </si>
  <si>
    <t>大阪府大阪市中央区安土町一丁目8番15号</t>
  </si>
  <si>
    <t>大阪府大阪市北区梅田二丁目1番22</t>
  </si>
  <si>
    <t>大阪府大阪市西区阿波座一丁目4番4号</t>
  </si>
  <si>
    <t>広島県広島市中区立町2番23号</t>
  </si>
  <si>
    <t>福岡県福岡市博多区博多駅前一丁目15番20号</t>
  </si>
  <si>
    <t>福岡県福岡市中央区渡辺通三丁目6番15号</t>
  </si>
  <si>
    <t>千葉県習志野市谷津一丁目16番1号</t>
  </si>
  <si>
    <t>神奈川県横須賀市若松町二丁目30番地2</t>
  </si>
  <si>
    <t>東京都世田谷区北沢二丁目20番17号</t>
  </si>
  <si>
    <t>神奈川県川崎市川崎区駅前本町7番地1</t>
  </si>
  <si>
    <t>東京都新宿区歌舞伎町一丁目1番17号</t>
  </si>
  <si>
    <t>東京都豊島区西池袋一丁目17番10号</t>
  </si>
  <si>
    <t>東京都町田市原町田六丁目9番19号</t>
  </si>
  <si>
    <t>千葉県千葉市美浜区幕張西四丁目1番15号</t>
  </si>
  <si>
    <t>東京都府中市宮西町一丁目27番地1</t>
  </si>
  <si>
    <t>埼玉県さいたま市岩槻区西町二丁目5番1号</t>
  </si>
  <si>
    <t>東京都渋谷区渋谷三丁目27番11号</t>
  </si>
  <si>
    <t>神奈川県横浜市青葉区あざみ野一丁目4番地13</t>
  </si>
  <si>
    <t>神奈川県横浜市青葉区青葉台一丁目6番地14</t>
  </si>
  <si>
    <t>神奈川県横浜市神奈川区入江一丁目31番11号</t>
  </si>
  <si>
    <t>東京都目黒区鷹番一丁目4番7号</t>
  </si>
  <si>
    <t>東京都調布市富士見町二丁目12番2号</t>
    <rPh sb="17" eb="18">
      <t>ゴウ</t>
    </rPh>
    <phoneticPr fontId="1"/>
  </si>
  <si>
    <t>東京都渋谷区富ヶ谷二丁目20番9号</t>
  </si>
  <si>
    <t>東京都練馬区豊玉北二丁目4番8号</t>
  </si>
  <si>
    <t>神奈川県川崎市幸区下平間329番地1</t>
  </si>
  <si>
    <t>東京都杉並区高井戸東四丁目1番6号</t>
  </si>
  <si>
    <t>東京都葛飾区金町一丁目7番5号</t>
  </si>
  <si>
    <t>東京都東久留米市前沢五丁目32番22号</t>
  </si>
  <si>
    <t>東京都世田谷区上用賀六丁目5番2号</t>
  </si>
  <si>
    <t>東京都杉並区本天沼二丁目42番8号</t>
  </si>
  <si>
    <t>東京都練馬区関町南四丁目5番26号</t>
  </si>
  <si>
    <t>東京都東大和市狭山五丁目1624番地2</t>
  </si>
  <si>
    <t>神奈川県川崎市高津区明津10番地1</t>
  </si>
  <si>
    <t>埼玉県川越市神明町12番地5</t>
  </si>
  <si>
    <t>東京都江戸川区中央二丁目21番6号</t>
  </si>
  <si>
    <t>埼玉県狭山市笹井三丁目1番25号</t>
  </si>
  <si>
    <t xml:space="preserve">東京都武蔵野市吉祥寺本町二丁目2番17号 </t>
  </si>
  <si>
    <t>大阪府大阪市此花区島屋六丁目2番61号</t>
  </si>
  <si>
    <t>東京都千代田区六番町4番地3</t>
    <phoneticPr fontId="24"/>
  </si>
  <si>
    <t>大阪府吹田市山田南1番1号</t>
  </si>
  <si>
    <t>大阪府大阪市西淀川区大和田二丁目2番43号</t>
  </si>
  <si>
    <t>大阪府八尾市沼一丁目1番地1</t>
  </si>
  <si>
    <t>兵庫県宝塚市小林五丁目5番47号</t>
  </si>
  <si>
    <t>宮城県仙台市青葉区一番町三丁目8番8号</t>
  </si>
  <si>
    <t>宮城県仙台市青葉区中央三丁目1番22号</t>
  </si>
  <si>
    <t>千葉県浦安市千鳥11番地4</t>
  </si>
  <si>
    <t>東京都板橋区舟渡四丁目8番1号</t>
  </si>
  <si>
    <t>埼玉県川越市南台一丁目10番地15</t>
  </si>
  <si>
    <t>神奈川県厚木市緑ヶ丘五丁目1番1号</t>
  </si>
  <si>
    <t>神奈川県相模原市中央区田名3700番地</t>
  </si>
  <si>
    <t>神奈川県相模原市南区大野台二丁目32番1号</t>
  </si>
  <si>
    <t>東京都八王子市石川町2969番地16</t>
  </si>
  <si>
    <t>埼玉県春日部市南栄町3番地</t>
  </si>
  <si>
    <t>千葉県船橋市潮見町14番地</t>
  </si>
  <si>
    <t>神奈川県厚木市上落合字平川276番地11</t>
  </si>
  <si>
    <t>埼玉県羽生市川崎一丁目216番地10</t>
  </si>
  <si>
    <t>埼玉県川口市領家五丁目3番1号</t>
  </si>
  <si>
    <t>神奈川県厚木市上落合字平川276番地1</t>
  </si>
  <si>
    <t>埼玉県川口市領家五丁目1番57号</t>
  </si>
  <si>
    <t>群馬県太田市新田嘉祢町150番地2</t>
  </si>
  <si>
    <t>群馬県太田市東新町837番地1</t>
  </si>
  <si>
    <t>群馬県太田市清原町10番地1</t>
  </si>
  <si>
    <t>群馬県邑楽郡千代田町大字舞木3012番地2</t>
  </si>
  <si>
    <t>東京都港区三田五丁目12番7号</t>
  </si>
  <si>
    <t>東京都渋谷区上原三丁目25番7号</t>
  </si>
  <si>
    <t>東京都渋谷区初台二丁目19番15号</t>
  </si>
  <si>
    <t>東京都渋谷区桜丘町21番8号</t>
  </si>
  <si>
    <t>東京都目黒区目黒本町二丁目21番20号</t>
  </si>
  <si>
    <t>東京都目黒区下目黒一丁目4番18号</t>
  </si>
  <si>
    <t>東京都中央区新川一丁目31番7号</t>
  </si>
  <si>
    <t>東京都新宿区東五軒町1番11号</t>
  </si>
  <si>
    <t>東京都新宿区早稲田鶴巻町521番地9他5筆</t>
    <phoneticPr fontId="24"/>
  </si>
  <si>
    <t>東京都新宿区河田町3番29号</t>
  </si>
  <si>
    <t>東京都世田谷区太子堂一丁目4番25号</t>
  </si>
  <si>
    <t>東京都大田区蒲田四丁目21番4号</t>
  </si>
  <si>
    <t>東京都大田区蒲田四丁目25番5号</t>
  </si>
  <si>
    <t>東京都豊島区南大塚三丁目12番10号</t>
  </si>
  <si>
    <t>東京都江東区高橋2番3号</t>
  </si>
  <si>
    <t>東京都江東区古石場二丁目6番9号</t>
  </si>
  <si>
    <t>東京都江東区富岡二丁目3番1号</t>
  </si>
  <si>
    <t>東京都練馬区貫井三丁目8番4号</t>
  </si>
  <si>
    <t>東京都台東区駒形一丁目10番6号</t>
  </si>
  <si>
    <t>神奈川県横浜市神奈川区台町8番地18</t>
    <phoneticPr fontId="24"/>
  </si>
  <si>
    <t>神奈川県横浜市港南区上大岡西三丁目4番6号</t>
  </si>
  <si>
    <t>神奈川県横浜市鶴見区豊岡町20番16号</t>
  </si>
  <si>
    <t>東京都港区東麻布二丁目33番9号</t>
  </si>
  <si>
    <t>東京都港区赤坂七丁目6番19号</t>
  </si>
  <si>
    <t>東京都港区芝浦三丁目6番13号</t>
  </si>
  <si>
    <t>東京都港区芝浦四丁目5番17号</t>
  </si>
  <si>
    <t>東京都渋谷区幡ヶ谷三丁目28番6号</t>
  </si>
  <si>
    <t>東京都渋谷区代々木三丁目51番3号</t>
  </si>
  <si>
    <t>東京都渋谷区広尾一丁目13番3号</t>
  </si>
  <si>
    <t>東京都千代田区九段南二丁目9番1号</t>
  </si>
  <si>
    <t>東京都千代田区富士見二丁目1番9号</t>
  </si>
  <si>
    <t>東京都千代田区飯田橋四丁目8番9号、同番11号</t>
    <phoneticPr fontId="24"/>
  </si>
  <si>
    <t>東京都目黒区三田一丁目11番11号</t>
  </si>
  <si>
    <t>東京都目黒区上目黒三丁目28番24号</t>
  </si>
  <si>
    <t>東京都目黒区鷹番二丁目14番14号</t>
  </si>
  <si>
    <t>東京都目黒区洗足二丁目20番8号</t>
  </si>
  <si>
    <t>東京都目黒区下目黒二丁目10番16号</t>
  </si>
  <si>
    <t>東京都目黒区大橋二丁目4番16号</t>
  </si>
  <si>
    <t>東京都目黒区青葉台三丁目18番9号</t>
  </si>
  <si>
    <t>東京都目黒区鷹番三丁目14番15号</t>
  </si>
  <si>
    <t>東京都目黒区上目黒三丁目1番3号</t>
  </si>
  <si>
    <t>東京都中央区勝どき六丁目5番6号</t>
  </si>
  <si>
    <t>東京都中央区新川二丁目16番10号</t>
  </si>
  <si>
    <t>東京都中央区日本橋横山町3番4号</t>
  </si>
  <si>
    <t>東京都中央区日本橋浜町二丁目50番8号</t>
  </si>
  <si>
    <t>東京都文京区本郷二丁目16番3号</t>
  </si>
  <si>
    <t>東京都文京区向丘一丁目7番9号</t>
  </si>
  <si>
    <t>東京都新宿区左門町14番地62</t>
    <phoneticPr fontId="24"/>
  </si>
  <si>
    <t>東京都新宿区中井二丁目17番9号</t>
  </si>
  <si>
    <t>東京都新宿区北新宿一丁目19番3号</t>
  </si>
  <si>
    <t>東京都新宿区西新宿五丁目6番4号</t>
  </si>
  <si>
    <t>東京都新宿区内藤町1番地55</t>
    <phoneticPr fontId="24"/>
  </si>
  <si>
    <t>東京都新宿区西早稲田一丁目13番11号</t>
  </si>
  <si>
    <t>東京都新宿区北新宿四丁目10番9号</t>
  </si>
  <si>
    <t>東京都新宿区下落合三丁目22番21号</t>
  </si>
  <si>
    <t>東京都新宿区山吹町346番地3他2筆</t>
    <phoneticPr fontId="24"/>
  </si>
  <si>
    <t>東京都世田谷区上馬五丁目38番12号</t>
  </si>
  <si>
    <t>東京都世田谷区粕谷三丁目32番16号</t>
  </si>
  <si>
    <t>東京都世田谷区太子堂二丁目4番16号</t>
  </si>
  <si>
    <t>東京都世田谷区三軒茶屋二丁目41番3号</t>
  </si>
  <si>
    <t>東京都世田谷区南烏山五丁目7番4号</t>
  </si>
  <si>
    <t>東京都世田谷区南烏山四丁目10番24号</t>
  </si>
  <si>
    <t>東京都世田谷区南烏山四丁目1番11号</t>
  </si>
  <si>
    <t>東京都世田谷区上北沢五丁目21番22号</t>
  </si>
  <si>
    <t>東京都世田谷区桜丘五丁目40番4号</t>
  </si>
  <si>
    <t>東京都世田谷区用賀二丁目27番5号</t>
  </si>
  <si>
    <t>東京都品川区豊町六丁目24番13号</t>
  </si>
  <si>
    <t>東京都品川区大崎五丁目8番10号</t>
  </si>
  <si>
    <t>東京都品川区東大井五丁目10番10号</t>
  </si>
  <si>
    <t>東京都大田区北嶺町34番10号</t>
  </si>
  <si>
    <t>東京都大田区大森北一丁目15番1号</t>
  </si>
  <si>
    <t>東京都大田区田園調布南12番5号</t>
  </si>
  <si>
    <t>東京都大田区上池台一丁目20番18号</t>
  </si>
  <si>
    <t>東京都中野区上高田二丁目17番1号</t>
  </si>
  <si>
    <t>東京都中野区上高田四丁目43番3号</t>
  </si>
  <si>
    <t>東京都杉並区高井戸東四丁目10番12号</t>
  </si>
  <si>
    <t>東京都杉並区西荻南二丁目27番5号</t>
  </si>
  <si>
    <t>東京都杉並区西荻北三丁目6番9号</t>
  </si>
  <si>
    <t>東京都豊島区西巣鴨一丁目3番4号</t>
  </si>
  <si>
    <t>東京都豊島区駒込六丁目12番15号</t>
  </si>
  <si>
    <t>東京都豊島区池袋二丁目50番4号</t>
  </si>
  <si>
    <t>東京都江東区門前仲町一丁目5番7号</t>
  </si>
  <si>
    <t>東京都江東区亀戸二丁目38番2号</t>
  </si>
  <si>
    <t>東京都江東区扇橋二丁目23番3号</t>
  </si>
  <si>
    <t>東京都墨田区東向島五丁目19番14号</t>
  </si>
  <si>
    <t>東京都墨田区太平四丁目7番12号</t>
  </si>
  <si>
    <t>東京都墨田区江東橋五丁目16番14号</t>
  </si>
  <si>
    <t>東京都江戸川区平井六丁目23番12号</t>
  </si>
  <si>
    <t>東京都江戸川区中葛西六丁目18番5号</t>
  </si>
  <si>
    <t>東京都江戸川区東葛西七丁目9番7号</t>
  </si>
  <si>
    <t>東京都江戸川区東葛西六丁目16番9号</t>
  </si>
  <si>
    <t>東京都練馬区旭丘一丁目10番5号</t>
  </si>
  <si>
    <t>東京都板橋区本町27番13号</t>
  </si>
  <si>
    <t>東京都台東区浅草三丁目33番11号</t>
  </si>
  <si>
    <t>東京都荒川区荒川三丁目73番5号</t>
  </si>
  <si>
    <t>東京都小金井市中町二丁目11番26号</t>
  </si>
  <si>
    <t>A棟：東京都小金井市梶野町二丁目1番2号
B棟：東京都小金井市梶野町二丁目1番36号</t>
    <phoneticPr fontId="24"/>
  </si>
  <si>
    <t>東京都小金井市本町四丁目14番25号</t>
  </si>
  <si>
    <t>東京都東村山市栄町一丁目5番地6 他2筆</t>
    <phoneticPr fontId="24"/>
  </si>
  <si>
    <t>神奈川県川崎市中原区新丸子東二丁目902番地1</t>
    <phoneticPr fontId="24"/>
  </si>
  <si>
    <t>神奈川県川崎市川崎区本町一丁目4番地15</t>
    <phoneticPr fontId="24"/>
  </si>
  <si>
    <t>神奈川県川崎市麻生区万福寺三丁目1番17号</t>
  </si>
  <si>
    <t>神奈川県横浜市鶴見区寺谷一丁目7番10号</t>
  </si>
  <si>
    <t>千葉県浦安市当代島二丁目11番5号</t>
  </si>
  <si>
    <t>千葉県浦安市当代島三丁目2番13号</t>
  </si>
  <si>
    <t>千葉県市川市福栄二丁目4番10号</t>
  </si>
  <si>
    <t>千葉県市川市末広一丁目11番5号</t>
  </si>
  <si>
    <t>千葉県市川市行徳駅前二丁目26番11号</t>
  </si>
  <si>
    <t>千葉県市川市行徳駅前四丁目6番14号</t>
  </si>
  <si>
    <t>千葉県市川市福栄一丁目2番8号</t>
  </si>
  <si>
    <t>千葉県船橋市本郷町437番地1、同番地2</t>
    <phoneticPr fontId="24"/>
  </si>
  <si>
    <t>埼玉県川口市栄町三丁目1番11号</t>
  </si>
  <si>
    <t>東京都中央区八丁堀一丁目8番5号</t>
  </si>
  <si>
    <t>東京都板橋区本町32番9号</t>
  </si>
  <si>
    <t>宮城県仙台市青葉区五橋二丁目5番2号</t>
  </si>
  <si>
    <t>宮城県仙台市若林区南小泉字八軒小路2番地10他2筆</t>
    <phoneticPr fontId="24"/>
  </si>
  <si>
    <t>大阪府大阪市淀川区西中島六丁目11番7号</t>
  </si>
  <si>
    <t>北海道札幌市中央区南十七条西十四丁目1番27号</t>
  </si>
  <si>
    <t>北海道札幌市東区北十四条東一丁目2番1号</t>
  </si>
  <si>
    <t>北海道札幌市中央区南一条西九丁目12番地</t>
    <phoneticPr fontId="24"/>
  </si>
  <si>
    <t>北海道札幌市中央区南一条西九丁目12番地1</t>
    <phoneticPr fontId="24"/>
  </si>
  <si>
    <t>北海道札幌市東区北十一条東一丁目1番3号</t>
  </si>
  <si>
    <t>北海道札幌市西区発寒六条九丁目10番20号</t>
  </si>
  <si>
    <t>北海道札幌市中央区大通東七丁目12番地63</t>
    <phoneticPr fontId="24"/>
  </si>
  <si>
    <t>北海道札幌市中央区北四条西十七丁目1番地12</t>
    <phoneticPr fontId="24"/>
  </si>
  <si>
    <t>北海道札幌市中央区北四条西二十二丁目1番1号</t>
  </si>
  <si>
    <t>北海道札幌市東区北二十三条東一丁目2番1号</t>
  </si>
  <si>
    <t>北海道札幌市中央区南四条西十三丁目1番20号</t>
  </si>
  <si>
    <t>北海道札幌市中央区北三条東二丁目2番地2</t>
    <phoneticPr fontId="24"/>
  </si>
  <si>
    <t>宮城県仙台市太白区長町一丁目2番30号</t>
  </si>
  <si>
    <t>北海道札幌市中央区南九条西一丁目1番1号</t>
  </si>
  <si>
    <t>宮城県仙台市泉区八乙女中央三丁目8番70号</t>
  </si>
  <si>
    <t>宮城県仙台市青葉区堤通雨宮町4番37号</t>
  </si>
  <si>
    <t>愛知県名古屋市東区葵一丁目13番24号</t>
  </si>
  <si>
    <t>愛知県名古屋市中区正木四丁目2番37号</t>
  </si>
  <si>
    <t>愛知県名古屋市中区千代田五丁目8番29号</t>
  </si>
  <si>
    <t>愛知県名古屋市中区上前津二丁目4番2号</t>
  </si>
  <si>
    <t>愛知県名古屋市東区泉一丁目20番28号</t>
  </si>
  <si>
    <t>大阪府吹田市垂水町三丁目26番27号</t>
  </si>
  <si>
    <t>大阪府吹田市垂水町三丁目31番31号</t>
  </si>
  <si>
    <t>大阪府吹田市広芝町10番19号</t>
  </si>
  <si>
    <t>大阪府大阪市中央区玉造二丁目16番11号</t>
  </si>
  <si>
    <t>大阪府大阪市中央区久太郎町一丁目5番10号</t>
  </si>
  <si>
    <t>福岡県福岡市博多区美野島二丁目14番7号</t>
  </si>
  <si>
    <t>福岡県福岡市中央区白金一丁目14番10号</t>
  </si>
  <si>
    <t>福岡県福岡市東区香椎駅前二丁目3番7号</t>
  </si>
  <si>
    <t>福岡県福岡市博多区吉塚六丁目4番23号</t>
  </si>
  <si>
    <t>福岡県福岡市東区千早四丁目11番20号</t>
  </si>
  <si>
    <t>総資産経常利益率</t>
    <phoneticPr fontId="2"/>
  </si>
  <si>
    <t xml:space="preserve"> 　年換算値</t>
    <phoneticPr fontId="2"/>
  </si>
  <si>
    <t>自己資本利益率</t>
    <phoneticPr fontId="2"/>
  </si>
  <si>
    <t>期末自己資本比率</t>
    <phoneticPr fontId="2"/>
  </si>
  <si>
    <t>期末有利子負債比率</t>
    <phoneticPr fontId="2"/>
  </si>
  <si>
    <t>配当性向</t>
    <phoneticPr fontId="2"/>
  </si>
  <si>
    <t>-</t>
    <phoneticPr fontId="24"/>
  </si>
  <si>
    <t>-</t>
    <phoneticPr fontId="24"/>
  </si>
  <si>
    <t>-</t>
    <phoneticPr fontId="24"/>
  </si>
  <si>
    <t>野村不動産株式会社</t>
    <phoneticPr fontId="24"/>
  </si>
  <si>
    <t>野村不動産株式会社
野村不動産パートナーズ株式会社</t>
    <phoneticPr fontId="24"/>
  </si>
  <si>
    <t>野村不動産株式会社
野村不動産パートナーズ株式会社</t>
    <phoneticPr fontId="24"/>
  </si>
  <si>
    <t>賃貸ＮＯＩ（Net Operating　Income）</t>
    <phoneticPr fontId="2"/>
  </si>
  <si>
    <t>期末鑑定価格</t>
    <rPh sb="2" eb="4">
      <t>カンテイ</t>
    </rPh>
    <phoneticPr fontId="24"/>
  </si>
  <si>
    <t>2001年6月30日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</si>
</sst>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quot;"/>
    <numFmt numFmtId="177" formatCode="#,##0.00_ "/>
    <numFmt numFmtId="178" formatCode="0.0%"/>
    <numFmt numFmtId="179" formatCode="#,##0.0;[Red]\-#,##0.0"/>
    <numFmt numFmtId="180" formatCode="#,##0_);[Red]\(#,##0\)"/>
    <numFmt numFmtId="181" formatCode="[$-411]ggge&quot;年&quot;m&quot;月&quot;d&quot;日&quot;;@"/>
    <numFmt numFmtId="182" formatCode="#,##0.0"/>
    <numFmt numFmtId="183" formatCode="000"/>
    <numFmt numFmtId="184" formatCode="#,##0_ "/>
    <numFmt numFmtId="185" formatCode="yyyy&quot;年&quot;m&quot;月&quot;;@"/>
    <numFmt numFmtId="186" formatCode="[$-F800]dddd\,\ mmmm\ dd\,\ yyyy"/>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u/>
      <sz val="11"/>
      <color indexed="12"/>
      <name val="ＭＳ Ｐゴシック"/>
      <family val="3"/>
      <charset val="128"/>
    </font>
    <font>
      <sz val="11"/>
      <name val="ＭＳ ゴシック"/>
      <family val="3"/>
      <charset val="128"/>
    </font>
    <font>
      <sz val="10"/>
      <name val="ＭＳ ゴシック"/>
      <family val="3"/>
      <charset val="128"/>
    </font>
    <font>
      <sz val="14"/>
      <name val="ＭＳ 明朝"/>
      <family val="1"/>
      <charset val="128"/>
    </font>
    <font>
      <b/>
      <sz val="14"/>
      <name val="ＭＳ Ｐゴシック"/>
      <family val="3"/>
      <charset val="128"/>
    </font>
    <font>
      <sz val="14"/>
      <name val="ＭＳ Ｐゴシック"/>
      <family val="3"/>
      <charset val="128"/>
    </font>
    <font>
      <sz val="10"/>
      <name val="ＭＳ 明朝"/>
      <family val="1"/>
      <charset val="128"/>
    </font>
    <font>
      <sz val="11"/>
      <color indexed="9"/>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8"/>
      <color indexed="62"/>
      <name val="ＭＳ Ｐゴシック"/>
      <family val="3"/>
      <charset val="128"/>
    </font>
    <font>
      <b/>
      <sz val="11"/>
      <color indexed="62"/>
      <name val="ＭＳ Ｐゴシック"/>
      <family val="3"/>
      <charset val="128"/>
    </font>
    <font>
      <u/>
      <sz val="8.25"/>
      <color indexed="36"/>
      <name val="ＭＳ Ｐゴシック"/>
      <family val="3"/>
      <charset val="128"/>
    </font>
    <font>
      <sz val="11"/>
      <name val="Meiryo UI"/>
      <family val="3"/>
      <charset val="128"/>
    </font>
    <font>
      <sz val="10"/>
      <name val="Meiryo UI"/>
      <family val="3"/>
      <charset val="128"/>
    </font>
    <font>
      <b/>
      <sz val="13"/>
      <color indexed="56"/>
      <name val="ＭＳ Ｐゴシック"/>
      <family val="3"/>
      <charset val="128"/>
    </font>
    <font>
      <sz val="11"/>
      <color indexed="62"/>
      <name val="ＭＳ Ｐゴシック"/>
      <family val="3"/>
      <charset val="128"/>
    </font>
    <font>
      <sz val="11"/>
      <color theme="1"/>
      <name val="ＭＳ Ｐゴシック"/>
      <family val="3"/>
      <charset val="128"/>
    </font>
    <font>
      <sz val="10"/>
      <color theme="0"/>
      <name val="Meiryo UI"/>
      <family val="3"/>
      <charset val="128"/>
    </font>
    <font>
      <sz val="10"/>
      <color theme="1"/>
      <name val="Meiryo UI"/>
      <family val="3"/>
      <charset val="128"/>
    </font>
    <font>
      <b/>
      <sz val="13"/>
      <color theme="3"/>
      <name val="ＭＳ Ｐゴシック"/>
      <family val="2"/>
      <charset val="128"/>
      <scheme val="minor"/>
    </font>
    <font>
      <sz val="6"/>
      <name val="ＭＳ Ｐゴシック"/>
      <family val="2"/>
      <charset val="128"/>
      <scheme val="minor"/>
    </font>
    <font>
      <sz val="11"/>
      <color theme="0" tint="-0.499984740745262"/>
      <name val="Meiryo UI"/>
      <family val="3"/>
      <charset val="128"/>
    </font>
    <font>
      <sz val="11"/>
      <color theme="1"/>
      <name val="Meiryo UI"/>
      <family val="3"/>
      <charset val="128"/>
    </font>
    <font>
      <b/>
      <sz val="11"/>
      <name val="Meiryo UI"/>
      <family val="3"/>
      <charset val="128"/>
    </font>
    <font>
      <b/>
      <u/>
      <sz val="11"/>
      <name val="Meiryo UI"/>
      <family val="3"/>
      <charset val="128"/>
    </font>
    <font>
      <sz val="10"/>
      <color theme="3" tint="-0.249977111117893"/>
      <name val="Meiryo UI"/>
      <family val="3"/>
      <charset val="128"/>
    </font>
    <font>
      <sz val="10"/>
      <color theme="1" tint="0.34998626667073579"/>
      <name val="Meiryo UI"/>
      <family val="3"/>
      <charset val="128"/>
    </font>
    <font>
      <sz val="10"/>
      <color rgb="FFFF0000"/>
      <name val="Meiryo UI"/>
      <family val="3"/>
      <charset val="128"/>
    </font>
  </fonts>
  <fills count="12">
    <fill>
      <patternFill patternType="none"/>
    </fill>
    <fill>
      <patternFill patternType="gray125"/>
    </fill>
    <fill>
      <patternFill patternType="solid">
        <fgColor indexed="55"/>
      </patternFill>
    </fill>
    <fill>
      <patternFill patternType="solid">
        <fgColor indexed="43"/>
      </patternFill>
    </fill>
    <fill>
      <patternFill patternType="solid">
        <fgColor indexed="9"/>
      </patternFill>
    </fill>
    <fill>
      <patternFill patternType="solid">
        <fgColor theme="3" tint="-0.249977111117893"/>
        <bgColor indexed="64"/>
      </patternFill>
    </fill>
    <fill>
      <patternFill patternType="solid">
        <fgColor rgb="FFC5E9FF"/>
        <bgColor indexed="64"/>
      </patternFill>
    </fill>
    <fill>
      <patternFill patternType="solid">
        <fgColor rgb="FFE1E1FF"/>
        <bgColor indexed="64"/>
      </patternFill>
    </fill>
    <fill>
      <patternFill patternType="solid">
        <fgColor rgb="FFC1F4F7"/>
        <bgColor indexed="64"/>
      </patternFill>
    </fill>
    <fill>
      <patternFill patternType="solid">
        <fgColor rgb="FFECF9DB"/>
        <bgColor indexed="64"/>
      </patternFill>
    </fill>
    <fill>
      <patternFill patternType="solid">
        <fgColor theme="9" tint="0.79998168889431442"/>
        <bgColor indexed="64"/>
      </patternFill>
    </fill>
    <fill>
      <patternFill patternType="solid">
        <fgColor theme="0"/>
        <bgColor indexed="64"/>
      </patternFill>
    </fill>
  </fills>
  <borders count="10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64"/>
      </left>
      <right style="thin">
        <color indexed="64"/>
      </right>
      <top/>
      <bottom/>
      <diagonal/>
    </border>
    <border>
      <left/>
      <right/>
      <top style="thin">
        <color indexed="64"/>
      </top>
      <bottom/>
      <diagonal/>
    </border>
    <border>
      <left/>
      <right/>
      <top/>
      <bottom style="hair">
        <color indexed="64"/>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style="thin">
        <color indexed="64"/>
      </bottom>
      <diagonal/>
    </border>
    <border>
      <left style="thin">
        <color theme="0"/>
      </left>
      <right style="thin">
        <color indexed="64"/>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double">
        <color theme="0"/>
      </bottom>
      <diagonal/>
    </border>
    <border>
      <left style="thin">
        <color indexed="64"/>
      </left>
      <right style="thin">
        <color indexed="64"/>
      </right>
      <top style="double">
        <color theme="0"/>
      </top>
      <bottom style="hair">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thin">
        <color indexed="64"/>
      </right>
      <top style="thin">
        <color theme="0"/>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right style="thin">
        <color theme="0"/>
      </right>
      <top style="thin">
        <color indexed="64"/>
      </top>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int="-0.24994659260841701"/>
      </top>
      <bottom style="double">
        <color theme="1"/>
      </bottom>
      <diagonal/>
    </border>
    <border>
      <left/>
      <right/>
      <top style="thin">
        <color indexed="64"/>
      </top>
      <bottom style="thin">
        <color theme="0" tint="-0.14993743705557422"/>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indexed="64"/>
      </bottom>
      <diagonal/>
    </border>
    <border>
      <left style="thin">
        <color indexed="9"/>
      </left>
      <right/>
      <top style="thin">
        <color theme="0" tint="-0.14993743705557422"/>
      </top>
      <bottom style="thin">
        <color indexed="64"/>
      </bottom>
      <diagonal/>
    </border>
    <border>
      <left style="thin">
        <color indexed="9"/>
      </left>
      <right/>
      <top style="thin">
        <color theme="0" tint="-0.14993743705557422"/>
      </top>
      <bottom style="thin">
        <color theme="0" tint="-0.14993743705557422"/>
      </bottom>
      <diagonal/>
    </border>
    <border>
      <left style="thin">
        <color indexed="9"/>
      </left>
      <right/>
      <top style="thin">
        <color indexed="64"/>
      </top>
      <bottom style="thin">
        <color theme="0" tint="-0.14993743705557422"/>
      </bottom>
      <diagonal/>
    </border>
    <border>
      <left style="thin">
        <color indexed="9"/>
      </left>
      <right/>
      <top style="thin">
        <color indexed="64"/>
      </top>
      <bottom style="thin">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9"/>
      </right>
      <top style="thin">
        <color indexed="9"/>
      </top>
      <bottom style="thin">
        <color indexed="9"/>
      </bottom>
      <diagonal/>
    </border>
    <border>
      <left/>
      <right/>
      <top style="thin">
        <color indexed="64"/>
      </top>
      <bottom style="double">
        <color theme="1" tint="0.499984740745262"/>
      </bottom>
      <diagonal/>
    </border>
    <border>
      <left/>
      <right/>
      <top style="thin">
        <color theme="0" tint="-0.24994659260841701"/>
      </top>
      <bottom style="double">
        <color theme="1" tint="0.499984740745262"/>
      </bottom>
      <diagonal/>
    </border>
    <border>
      <left/>
      <right/>
      <top/>
      <bottom style="thin">
        <color auto="1"/>
      </bottom>
      <diagonal/>
    </border>
    <border>
      <left/>
      <right/>
      <top style="double">
        <color theme="1" tint="0.499984740745262"/>
      </top>
      <bottom style="thin">
        <color theme="0" tint="-0.24994659260841701"/>
      </bottom>
      <diagonal/>
    </border>
    <border>
      <left/>
      <right/>
      <top style="thin">
        <color theme="0" tint="-0.24994659260841701"/>
      </top>
      <bottom/>
      <diagonal/>
    </border>
    <border>
      <left style="thin">
        <color indexed="9"/>
      </left>
      <right/>
      <top style="thin">
        <color indexed="9"/>
      </top>
      <bottom style="thin">
        <color indexed="9"/>
      </bottom>
      <diagonal/>
    </border>
    <border>
      <left/>
      <right/>
      <top style="thin">
        <color indexed="64"/>
      </top>
      <bottom style="thin">
        <color theme="0" tint="-0.24994659260841701"/>
      </bottom>
      <diagonal/>
    </border>
    <border>
      <left/>
      <right/>
      <top style="thin">
        <color indexed="64"/>
      </top>
      <bottom style="thin">
        <color auto="1"/>
      </bottom>
      <diagonal/>
    </border>
    <border>
      <left/>
      <right/>
      <top style="double">
        <color theme="1" tint="0.499984740745262"/>
      </top>
      <bottom style="double">
        <color theme="1" tint="0.499984740745262"/>
      </bottom>
      <diagonal/>
    </border>
    <border>
      <left style="thin">
        <color auto="1"/>
      </left>
      <right/>
      <top/>
      <bottom style="thin">
        <color auto="1"/>
      </bottom>
      <diagonal/>
    </border>
    <border>
      <left/>
      <right style="thin">
        <color theme="0"/>
      </right>
      <top/>
      <bottom style="thin">
        <color auto="1"/>
      </bottom>
      <diagonal/>
    </border>
    <border>
      <left style="thin">
        <color theme="0"/>
      </left>
      <right style="thin">
        <color auto="1"/>
      </right>
      <top/>
      <bottom style="thin">
        <color auto="1"/>
      </bottom>
      <diagonal/>
    </border>
    <border>
      <left style="thin">
        <color auto="1"/>
      </left>
      <right/>
      <top/>
      <bottom/>
      <diagonal/>
    </border>
    <border>
      <left/>
      <right style="thin">
        <color theme="0"/>
      </right>
      <top/>
      <bottom/>
      <diagonal/>
    </border>
    <border>
      <left style="thin">
        <color theme="0"/>
      </left>
      <right style="thin">
        <color auto="1"/>
      </right>
      <top/>
      <bottom/>
      <diagonal/>
    </border>
    <border>
      <left style="thin">
        <color auto="1"/>
      </left>
      <right/>
      <top style="thin">
        <color auto="1"/>
      </top>
      <bottom style="thin">
        <color theme="0"/>
      </bottom>
      <diagonal/>
    </border>
    <border>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indexed="9"/>
      </left>
      <right/>
      <top style="thin">
        <color theme="0" tint="-0.14993743705557422"/>
      </top>
      <bottom style="thin">
        <color theme="0" tint="-0.24994659260841701"/>
      </bottom>
      <diagonal/>
    </border>
    <border>
      <left/>
      <right/>
      <top style="thin">
        <color theme="0" tint="-0.14993743705557422"/>
      </top>
      <bottom style="thin">
        <color theme="0" tint="-0.24994659260841701"/>
      </bottom>
      <diagonal/>
    </border>
    <border>
      <left style="thin">
        <color indexed="9"/>
      </left>
      <right style="thin">
        <color indexed="9"/>
      </right>
      <top/>
      <bottom style="thin">
        <color indexed="9"/>
      </bottom>
      <diagonal/>
    </border>
    <border>
      <left/>
      <right style="thin">
        <color theme="0" tint="-0.24994659260841701"/>
      </right>
      <top style="thin">
        <color auto="1"/>
      </top>
      <bottom style="thin">
        <color theme="0" tint="-0.24994659260841701"/>
      </bottom>
      <diagonal/>
    </border>
    <border>
      <left style="thin">
        <color indexed="9"/>
      </left>
      <right/>
      <top style="thin">
        <color indexed="9"/>
      </top>
      <bottom style="thin">
        <color indexed="9"/>
      </bottom>
      <diagonal/>
    </border>
    <border>
      <left style="thin">
        <color theme="0" tint="-0.14996795556505021"/>
      </left>
      <right/>
      <top style="thin">
        <color auto="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theme="0"/>
      </left>
      <right style="thin">
        <color theme="0"/>
      </right>
      <top style="thin">
        <color indexed="64"/>
      </top>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s>
  <cellStyleXfs count="62">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center"/>
    </xf>
    <xf numFmtId="0" fontId="1" fillId="0" borderId="0"/>
    <xf numFmtId="0" fontId="25" fillId="0" borderId="0">
      <alignment vertical="center"/>
    </xf>
    <xf numFmtId="0" fontId="7" fillId="0" borderId="0"/>
    <xf numFmtId="0" fontId="8" fillId="0" borderId="0"/>
    <xf numFmtId="0" fontId="9" fillId="0" borderId="0"/>
    <xf numFmtId="0" fontId="16" fillId="4" borderId="5"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15" fillId="0" borderId="4" applyNumberFormat="0" applyFill="0" applyAlignment="0" applyProtection="0">
      <alignment vertical="center"/>
    </xf>
    <xf numFmtId="0" fontId="14" fillId="2" borderId="3" applyNumberFormat="0" applyAlignment="0" applyProtection="0">
      <alignment vertical="center"/>
    </xf>
    <xf numFmtId="0" fontId="14" fillId="2" borderId="3" applyNumberFormat="0" applyAlignment="0" applyProtection="0">
      <alignment vertical="center"/>
    </xf>
    <xf numFmtId="0" fontId="1" fillId="0" borderId="0">
      <alignment vertical="center"/>
    </xf>
    <xf numFmtId="0" fontId="1" fillId="0" borderId="0"/>
    <xf numFmtId="0" fontId="1" fillId="0" borderId="0" applyFill="0"/>
    <xf numFmtId="0" fontId="13" fillId="3" borderId="0" applyNumberFormat="0" applyBorder="0" applyAlignment="0" applyProtection="0">
      <alignment vertical="center"/>
    </xf>
    <xf numFmtId="0" fontId="1" fillId="0" borderId="0"/>
    <xf numFmtId="0" fontId="1" fillId="0" borderId="0"/>
    <xf numFmtId="0" fontId="1" fillId="0" borderId="0"/>
    <xf numFmtId="0" fontId="1" fillId="0" borderId="0" applyFill="0"/>
    <xf numFmtId="0" fontId="1" fillId="0" borderId="0"/>
    <xf numFmtId="0" fontId="12" fillId="0" borderId="0">
      <alignment vertical="center"/>
    </xf>
    <xf numFmtId="0" fontId="12" fillId="0" borderId="0">
      <alignment vertical="center"/>
    </xf>
    <xf numFmtId="0" fontId="20" fillId="0" borderId="0" applyNumberFormat="0" applyFill="0" applyBorder="0" applyAlignment="0" applyProtection="0">
      <alignment vertical="top"/>
      <protection locked="0"/>
    </xf>
    <xf numFmtId="0" fontId="12" fillId="0" borderId="0">
      <alignment vertical="center"/>
    </xf>
    <xf numFmtId="0" fontId="1" fillId="0" borderId="0">
      <alignment vertical="center"/>
    </xf>
    <xf numFmtId="0" fontId="1" fillId="0" borderId="0"/>
    <xf numFmtId="0" fontId="1" fillId="0" borderId="0"/>
  </cellStyleXfs>
  <cellXfs count="412">
    <xf numFmtId="0" fontId="0" fillId="0" borderId="0" xfId="0"/>
    <xf numFmtId="0" fontId="11" fillId="0" borderId="7" xfId="22" applyFont="1" applyBorder="1" applyAlignment="1">
      <alignment wrapText="1"/>
    </xf>
    <xf numFmtId="0" fontId="1" fillId="0" borderId="7" xfId="22" applyBorder="1"/>
    <xf numFmtId="0" fontId="1" fillId="0" borderId="7" xfId="22" applyBorder="1" applyAlignment="1">
      <alignment wrapText="1"/>
    </xf>
    <xf numFmtId="0" fontId="10" fillId="0" borderId="7" xfId="22" applyFont="1" applyBorder="1" applyAlignment="1">
      <alignment vertical="center" wrapText="1"/>
    </xf>
    <xf numFmtId="0" fontId="1" fillId="0" borderId="7" xfId="22" applyBorder="1" applyAlignment="1">
      <alignment vertical="center" wrapText="1"/>
    </xf>
    <xf numFmtId="0" fontId="21" fillId="0" borderId="0" xfId="0" applyFont="1" applyBorder="1" applyAlignment="1">
      <alignment vertical="center"/>
    </xf>
    <xf numFmtId="3" fontId="21" fillId="0" borderId="0" xfId="0" applyNumberFormat="1" applyFont="1" applyBorder="1" applyAlignment="1">
      <alignment vertical="center"/>
    </xf>
    <xf numFmtId="4" fontId="21" fillId="0" borderId="0" xfId="0" applyNumberFormat="1" applyFont="1" applyBorder="1" applyAlignment="1">
      <alignment vertical="center"/>
    </xf>
    <xf numFmtId="181" fontId="21" fillId="0" borderId="0" xfId="0" applyNumberFormat="1" applyFont="1" applyBorder="1" applyAlignment="1">
      <alignment horizontal="center" vertical="center"/>
    </xf>
    <xf numFmtId="0" fontId="21" fillId="0" borderId="7" xfId="0" applyFont="1" applyBorder="1" applyAlignment="1">
      <alignment vertical="center"/>
    </xf>
    <xf numFmtId="0" fontId="22" fillId="0" borderId="7" xfId="0" applyFont="1" applyBorder="1" applyAlignment="1">
      <alignment vertical="center"/>
    </xf>
    <xf numFmtId="3" fontId="21" fillId="0" borderId="7" xfId="0" applyNumberFormat="1" applyFont="1" applyBorder="1" applyAlignment="1">
      <alignment vertical="center"/>
    </xf>
    <xf numFmtId="4" fontId="21" fillId="0" borderId="7" xfId="0" applyNumberFormat="1" applyFont="1" applyBorder="1" applyAlignment="1">
      <alignment vertical="center"/>
    </xf>
    <xf numFmtId="181" fontId="21" fillId="0" borderId="7" xfId="0" applyNumberFormat="1" applyFont="1" applyBorder="1" applyAlignment="1">
      <alignment horizontal="center" vertical="center"/>
    </xf>
    <xf numFmtId="0" fontId="21" fillId="0" borderId="7" xfId="0" applyFont="1" applyFill="1" applyBorder="1"/>
    <xf numFmtId="38" fontId="22" fillId="0" borderId="7" xfId="9" applyFont="1" applyFill="1" applyBorder="1"/>
    <xf numFmtId="0" fontId="22" fillId="0" borderId="7" xfId="0" applyFont="1" applyFill="1" applyBorder="1"/>
    <xf numFmtId="0" fontId="22" fillId="0" borderId="8" xfId="0" applyFont="1" applyFill="1" applyBorder="1"/>
    <xf numFmtId="38" fontId="22" fillId="0" borderId="8" xfId="9" applyFont="1" applyFill="1" applyBorder="1"/>
    <xf numFmtId="180" fontId="22" fillId="0" borderId="9" xfId="0" applyNumberFormat="1" applyFont="1" applyFill="1" applyBorder="1" applyAlignment="1">
      <alignment horizontal="center" vertical="center"/>
    </xf>
    <xf numFmtId="0" fontId="22" fillId="0" borderId="10" xfId="0" applyFont="1" applyFill="1" applyBorder="1" applyAlignment="1">
      <alignment horizontal="center" vertical="center" wrapText="1"/>
    </xf>
    <xf numFmtId="0" fontId="22" fillId="0" borderId="7" xfId="0" applyFont="1" applyFill="1" applyBorder="1" applyAlignment="1">
      <alignment horizontal="center" wrapText="1"/>
    </xf>
    <xf numFmtId="180" fontId="22" fillId="0" borderId="11" xfId="0" applyNumberFormat="1" applyFont="1" applyFill="1" applyBorder="1" applyAlignment="1">
      <alignment horizontal="right" vertical="center"/>
    </xf>
    <xf numFmtId="0" fontId="22" fillId="0" borderId="18" xfId="0" applyFont="1" applyFill="1" applyBorder="1"/>
    <xf numFmtId="38" fontId="22" fillId="0" borderId="17" xfId="9" applyFont="1" applyFill="1" applyBorder="1"/>
    <xf numFmtId="0" fontId="22" fillId="0" borderId="17" xfId="0" applyFont="1" applyFill="1" applyBorder="1"/>
    <xf numFmtId="0" fontId="22" fillId="0" borderId="19" xfId="0" applyFont="1" applyFill="1" applyBorder="1"/>
    <xf numFmtId="0" fontId="22" fillId="0" borderId="20" xfId="0" applyFont="1" applyFill="1" applyBorder="1"/>
    <xf numFmtId="0" fontId="22" fillId="0" borderId="0" xfId="0" applyFont="1" applyAlignment="1">
      <alignment vertical="center"/>
    </xf>
    <xf numFmtId="38" fontId="26" fillId="5" borderId="26" xfId="9" applyFont="1" applyFill="1" applyBorder="1" applyAlignment="1">
      <alignment horizontal="center" vertical="center" wrapText="1"/>
    </xf>
    <xf numFmtId="38" fontId="26" fillId="5" borderId="27" xfId="9" applyFont="1" applyFill="1" applyBorder="1" applyAlignment="1">
      <alignment horizontal="center" vertical="center" wrapText="1"/>
    </xf>
    <xf numFmtId="179" fontId="26" fillId="5" borderId="27" xfId="9" applyNumberFormat="1" applyFont="1" applyFill="1" applyBorder="1" applyAlignment="1">
      <alignment horizontal="center" vertical="center" wrapText="1"/>
    </xf>
    <xf numFmtId="0" fontId="26" fillId="5" borderId="27" xfId="0" applyFont="1" applyFill="1" applyBorder="1" applyAlignment="1">
      <alignment horizontal="center" vertical="center" wrapText="1"/>
    </xf>
    <xf numFmtId="177" fontId="26" fillId="5" borderId="27" xfId="0" applyNumberFormat="1" applyFont="1" applyFill="1" applyBorder="1" applyAlignment="1">
      <alignment horizontal="center" vertical="center" wrapText="1"/>
    </xf>
    <xf numFmtId="38" fontId="26" fillId="5" borderId="28" xfId="9" applyFont="1" applyFill="1" applyBorder="1" applyAlignment="1">
      <alignment horizontal="center" vertical="center" wrapText="1"/>
    </xf>
    <xf numFmtId="179" fontId="26" fillId="5" borderId="28" xfId="9" applyNumberFormat="1" applyFont="1" applyFill="1" applyBorder="1" applyAlignment="1">
      <alignment horizontal="center" vertical="center" wrapText="1"/>
    </xf>
    <xf numFmtId="0" fontId="26" fillId="5" borderId="28" xfId="0" applyFont="1" applyFill="1" applyBorder="1" applyAlignment="1">
      <alignment horizontal="center" vertical="center" wrapText="1"/>
    </xf>
    <xf numFmtId="177" fontId="26" fillId="5" borderId="28" xfId="0" applyNumberFormat="1" applyFont="1" applyFill="1" applyBorder="1" applyAlignment="1">
      <alignment horizontal="center" vertical="center" wrapText="1"/>
    </xf>
    <xf numFmtId="0" fontId="22" fillId="0" borderId="0" xfId="0" applyFont="1" applyFill="1" applyAlignment="1">
      <alignment vertical="center"/>
    </xf>
    <xf numFmtId="38" fontId="22" fillId="0" borderId="0" xfId="9" applyFont="1" applyFill="1" applyAlignment="1">
      <alignment vertical="center"/>
    </xf>
    <xf numFmtId="38" fontId="22" fillId="0" borderId="0" xfId="0" applyNumberFormat="1" applyFont="1" applyFill="1" applyAlignment="1">
      <alignment vertical="center"/>
    </xf>
    <xf numFmtId="0" fontId="22" fillId="0" borderId="0" xfId="0" applyFont="1" applyFill="1" applyAlignment="1">
      <alignment horizontal="left" vertical="center"/>
    </xf>
    <xf numFmtId="0" fontId="22" fillId="0" borderId="0" xfId="0" applyFont="1" applyFill="1" applyAlignment="1">
      <alignment vertical="center" shrinkToFit="1"/>
    </xf>
    <xf numFmtId="179" fontId="22" fillId="0" borderId="0" xfId="9" applyNumberFormat="1" applyFont="1" applyFill="1" applyAlignment="1">
      <alignment vertical="center"/>
    </xf>
    <xf numFmtId="177" fontId="22" fillId="0" borderId="0" xfId="0" applyNumberFormat="1" applyFont="1" applyFill="1" applyAlignment="1">
      <alignment vertical="center"/>
    </xf>
    <xf numFmtId="38" fontId="22" fillId="0" borderId="0" xfId="9" applyFont="1" applyFill="1" applyBorder="1" applyAlignment="1">
      <alignment vertical="center"/>
    </xf>
    <xf numFmtId="3" fontId="22" fillId="0" borderId="0" xfId="0" applyNumberFormat="1" applyFont="1" applyFill="1" applyBorder="1" applyAlignment="1">
      <alignment horizontal="right" vertical="center" wrapText="1"/>
    </xf>
    <xf numFmtId="0" fontId="22" fillId="0" borderId="0" xfId="0" applyFont="1" applyFill="1" applyAlignment="1">
      <alignment horizontal="center" vertical="center"/>
    </xf>
    <xf numFmtId="0" fontId="26" fillId="5" borderId="29" xfId="0" applyFont="1" applyFill="1" applyBorder="1" applyAlignment="1">
      <alignment horizontal="center" vertical="center"/>
    </xf>
    <xf numFmtId="0" fontId="26" fillId="5" borderId="24" xfId="0" applyFont="1" applyFill="1" applyBorder="1" applyAlignment="1">
      <alignment horizontal="center" vertical="center"/>
    </xf>
    <xf numFmtId="3" fontId="26" fillId="5" borderId="24" xfId="0" applyNumberFormat="1" applyFont="1" applyFill="1" applyBorder="1" applyAlignment="1">
      <alignment horizontal="center" vertical="center"/>
    </xf>
    <xf numFmtId="4" fontId="26" fillId="5" borderId="24" xfId="0" applyNumberFormat="1" applyFont="1" applyFill="1" applyBorder="1" applyAlignment="1">
      <alignment horizontal="center" vertical="center"/>
    </xf>
    <xf numFmtId="181" fontId="26" fillId="5" borderId="24" xfId="0" applyNumberFormat="1" applyFont="1" applyFill="1" applyBorder="1" applyAlignment="1">
      <alignment horizontal="center" vertical="center"/>
    </xf>
    <xf numFmtId="181" fontId="26" fillId="5" borderId="30" xfId="0" applyNumberFormat="1" applyFont="1" applyFill="1" applyBorder="1" applyAlignment="1">
      <alignment horizontal="center" vertical="center"/>
    </xf>
    <xf numFmtId="0" fontId="26" fillId="5" borderId="31" xfId="0" applyFont="1" applyFill="1" applyBorder="1" applyAlignment="1">
      <alignment horizontal="center" vertical="center"/>
    </xf>
    <xf numFmtId="0" fontId="26" fillId="5" borderId="28" xfId="0" applyFont="1" applyFill="1" applyBorder="1" applyAlignment="1">
      <alignment horizontal="center" vertical="center"/>
    </xf>
    <xf numFmtId="3" fontId="26" fillId="5" borderId="28" xfId="0" applyNumberFormat="1" applyFont="1" applyFill="1" applyBorder="1" applyAlignment="1">
      <alignment horizontal="center" vertical="center"/>
    </xf>
    <xf numFmtId="4" fontId="26" fillId="5" borderId="28" xfId="0" applyNumberFormat="1" applyFont="1" applyFill="1" applyBorder="1" applyAlignment="1">
      <alignment horizontal="center" vertical="center"/>
    </xf>
    <xf numFmtId="181" fontId="26" fillId="5" borderId="28" xfId="0" applyNumberFormat="1" applyFont="1" applyFill="1" applyBorder="1" applyAlignment="1">
      <alignment horizontal="center" vertical="center"/>
    </xf>
    <xf numFmtId="181" fontId="26" fillId="5" borderId="32" xfId="0" applyNumberFormat="1" applyFont="1" applyFill="1" applyBorder="1" applyAlignment="1">
      <alignment horizontal="center" vertical="center"/>
    </xf>
    <xf numFmtId="180" fontId="26" fillId="5" borderId="33" xfId="0" applyNumberFormat="1" applyFont="1" applyFill="1" applyBorder="1" applyAlignment="1">
      <alignment horizontal="center" vertical="center"/>
    </xf>
    <xf numFmtId="0" fontId="26" fillId="5" borderId="34" xfId="0" applyFont="1" applyFill="1" applyBorder="1" applyAlignment="1">
      <alignment horizontal="center" vertical="center" wrapText="1"/>
    </xf>
    <xf numFmtId="180" fontId="26" fillId="5" borderId="35" xfId="0" applyNumberFormat="1" applyFont="1" applyFill="1" applyBorder="1" applyAlignment="1">
      <alignment horizontal="center" vertical="center"/>
    </xf>
    <xf numFmtId="180" fontId="26" fillId="5" borderId="36" xfId="9" applyNumberFormat="1" applyFont="1" applyFill="1" applyBorder="1" applyAlignment="1">
      <alignment horizontal="center" vertical="center"/>
    </xf>
    <xf numFmtId="180" fontId="26" fillId="5" borderId="37" xfId="9" applyNumberFormat="1" applyFont="1" applyFill="1" applyBorder="1" applyAlignment="1">
      <alignment horizontal="center" vertical="center"/>
    </xf>
    <xf numFmtId="180" fontId="26" fillId="5" borderId="21" xfId="9" applyNumberFormat="1" applyFont="1" applyFill="1" applyBorder="1" applyAlignment="1">
      <alignment horizontal="center" vertical="center"/>
    </xf>
    <xf numFmtId="180" fontId="26" fillId="5" borderId="38" xfId="9" applyNumberFormat="1" applyFont="1" applyFill="1" applyBorder="1" applyAlignment="1">
      <alignment horizontal="center" vertical="center"/>
    </xf>
    <xf numFmtId="180" fontId="26" fillId="5" borderId="39" xfId="9" applyNumberFormat="1" applyFont="1" applyFill="1" applyBorder="1" applyAlignment="1">
      <alignment horizontal="center" vertical="center"/>
    </xf>
    <xf numFmtId="180" fontId="26" fillId="5" borderId="34" xfId="9" applyNumberFormat="1" applyFont="1" applyFill="1" applyBorder="1" applyAlignment="1">
      <alignment horizontal="center" vertical="center"/>
    </xf>
    <xf numFmtId="180" fontId="26" fillId="5" borderId="40" xfId="9" applyNumberFormat="1" applyFont="1" applyFill="1" applyBorder="1" applyAlignment="1">
      <alignment horizontal="center" vertical="center"/>
    </xf>
    <xf numFmtId="3" fontId="26" fillId="5" borderId="33" xfId="0" applyNumberFormat="1" applyFont="1" applyFill="1" applyBorder="1" applyAlignment="1">
      <alignment horizontal="center" vertical="center" wrapText="1"/>
    </xf>
    <xf numFmtId="3" fontId="26" fillId="5" borderId="34" xfId="0" applyNumberFormat="1" applyFont="1" applyFill="1" applyBorder="1" applyAlignment="1">
      <alignment horizontal="center" vertical="center" wrapText="1"/>
    </xf>
    <xf numFmtId="3" fontId="26" fillId="5" borderId="40" xfId="0" applyNumberFormat="1" applyFont="1" applyFill="1" applyBorder="1" applyAlignment="1">
      <alignment horizontal="center" vertical="center" wrapText="1"/>
    </xf>
    <xf numFmtId="183" fontId="27" fillId="6" borderId="41" xfId="0" applyNumberFormat="1" applyFont="1" applyFill="1" applyBorder="1" applyAlignment="1">
      <alignment horizontal="center" vertical="center"/>
    </xf>
    <xf numFmtId="183" fontId="27" fillId="0" borderId="42" xfId="0" applyNumberFormat="1" applyFont="1" applyFill="1" applyBorder="1" applyAlignment="1">
      <alignment horizontal="center" vertical="center"/>
    </xf>
    <xf numFmtId="183" fontId="27" fillId="6" borderId="43" xfId="0" applyNumberFormat="1" applyFont="1" applyFill="1" applyBorder="1" applyAlignment="1">
      <alignment horizontal="center" vertical="center"/>
    </xf>
    <xf numFmtId="0" fontId="27" fillId="6" borderId="41" xfId="0" applyFont="1" applyFill="1" applyBorder="1" applyAlignment="1">
      <alignment horizontal="left" vertical="center" indent="1"/>
    </xf>
    <xf numFmtId="0" fontId="27" fillId="0" borderId="42" xfId="0" applyFont="1" applyFill="1" applyBorder="1" applyAlignment="1">
      <alignment horizontal="left" vertical="center" indent="1"/>
    </xf>
    <xf numFmtId="0" fontId="27" fillId="6" borderId="43" xfId="0" applyFont="1" applyFill="1" applyBorder="1" applyAlignment="1">
      <alignment horizontal="left" vertical="center" indent="1"/>
    </xf>
    <xf numFmtId="0" fontId="22" fillId="0" borderId="22" xfId="0" applyFont="1" applyFill="1" applyBorder="1" applyAlignment="1">
      <alignment horizontal="center" vertical="center"/>
    </xf>
    <xf numFmtId="0" fontId="22" fillId="7" borderId="42" xfId="0" applyFont="1" applyFill="1" applyBorder="1" applyAlignment="1">
      <alignment horizontal="center" vertical="center"/>
    </xf>
    <xf numFmtId="0" fontId="22" fillId="0" borderId="42"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43" xfId="0" applyFont="1" applyFill="1" applyBorder="1" applyAlignment="1">
      <alignment horizontal="center" vertical="center"/>
    </xf>
    <xf numFmtId="183" fontId="27" fillId="0" borderId="41" xfId="0" applyNumberFormat="1" applyFont="1" applyFill="1" applyBorder="1" applyAlignment="1">
      <alignment horizontal="center" vertical="center"/>
    </xf>
    <xf numFmtId="183" fontId="27" fillId="8" borderId="41" xfId="0" applyNumberFormat="1" applyFont="1" applyFill="1" applyBorder="1" applyAlignment="1">
      <alignment horizontal="center" vertical="center"/>
    </xf>
    <xf numFmtId="183" fontId="27" fillId="0" borderId="43" xfId="0" applyNumberFormat="1" applyFont="1" applyFill="1" applyBorder="1" applyAlignment="1">
      <alignment horizontal="center" vertical="center"/>
    </xf>
    <xf numFmtId="0" fontId="27" fillId="0" borderId="41" xfId="0" applyFont="1" applyFill="1" applyBorder="1" applyAlignment="1">
      <alignment horizontal="left" vertical="center" indent="1"/>
    </xf>
    <xf numFmtId="0" fontId="27" fillId="8" borderId="41" xfId="0" applyFont="1" applyFill="1" applyBorder="1" applyAlignment="1">
      <alignment horizontal="left" vertical="center" indent="1"/>
    </xf>
    <xf numFmtId="0" fontId="27" fillId="0" borderId="43" xfId="0" applyFont="1" applyFill="1" applyBorder="1" applyAlignment="1">
      <alignment horizontal="left" vertical="center" indent="1"/>
    </xf>
    <xf numFmtId="183" fontId="27" fillId="9" borderId="41" xfId="0" applyNumberFormat="1" applyFont="1" applyFill="1" applyBorder="1" applyAlignment="1">
      <alignment horizontal="center" vertical="center"/>
    </xf>
    <xf numFmtId="183" fontId="27" fillId="0" borderId="44" xfId="0" applyNumberFormat="1" applyFont="1" applyFill="1" applyBorder="1" applyAlignment="1">
      <alignment horizontal="center" vertical="center"/>
    </xf>
    <xf numFmtId="0" fontId="27" fillId="9" borderId="41" xfId="0" applyFont="1" applyFill="1" applyBorder="1" applyAlignment="1">
      <alignment horizontal="left" vertical="center" indent="1"/>
    </xf>
    <xf numFmtId="0" fontId="27" fillId="0" borderId="44" xfId="0" applyFont="1" applyFill="1" applyBorder="1" applyAlignment="1">
      <alignment horizontal="left" vertical="center" indent="1"/>
    </xf>
    <xf numFmtId="38" fontId="22" fillId="0" borderId="22" xfId="9" applyFont="1" applyFill="1" applyBorder="1" applyAlignment="1">
      <alignment horizontal="right" vertical="center" indent="1"/>
    </xf>
    <xf numFmtId="38" fontId="22" fillId="7" borderId="42" xfId="9" applyFont="1" applyFill="1" applyBorder="1" applyAlignment="1">
      <alignment horizontal="right" vertical="center" indent="1" shrinkToFit="1"/>
    </xf>
    <xf numFmtId="38" fontId="22" fillId="0" borderId="42" xfId="9" applyFont="1" applyFill="1" applyBorder="1" applyAlignment="1">
      <alignment horizontal="right" vertical="center" indent="1" shrinkToFit="1"/>
    </xf>
    <xf numFmtId="38" fontId="22" fillId="0" borderId="23" xfId="9" applyFont="1" applyFill="1" applyBorder="1" applyAlignment="1">
      <alignment horizontal="right" vertical="center" indent="1" shrinkToFit="1"/>
    </xf>
    <xf numFmtId="38" fontId="22" fillId="0" borderId="43" xfId="9" applyFont="1" applyFill="1" applyBorder="1" applyAlignment="1">
      <alignment horizontal="right" vertical="center" indent="1" shrinkToFit="1"/>
    </xf>
    <xf numFmtId="38" fontId="27" fillId="6" borderId="41" xfId="9" applyFont="1" applyFill="1" applyBorder="1" applyAlignment="1">
      <alignment horizontal="right" vertical="center" indent="1"/>
    </xf>
    <xf numFmtId="38" fontId="27" fillId="0" borderId="42" xfId="9" applyFont="1" applyFill="1" applyBorder="1" applyAlignment="1">
      <alignment horizontal="right" vertical="center" indent="1"/>
    </xf>
    <xf numFmtId="38" fontId="27" fillId="6" borderId="43" xfId="9" applyFont="1" applyFill="1" applyBorder="1" applyAlignment="1">
      <alignment horizontal="right" vertical="center" indent="1"/>
    </xf>
    <xf numFmtId="38" fontId="27" fillId="0" borderId="41" xfId="9" applyFont="1" applyFill="1" applyBorder="1" applyAlignment="1">
      <alignment horizontal="right" vertical="center" indent="1"/>
    </xf>
    <xf numFmtId="38" fontId="27" fillId="8" borderId="41" xfId="9" applyFont="1" applyFill="1" applyBorder="1" applyAlignment="1">
      <alignment horizontal="right" vertical="center" indent="1"/>
    </xf>
    <xf numFmtId="38" fontId="27" fillId="0" borderId="43" xfId="9" applyFont="1" applyFill="1" applyBorder="1" applyAlignment="1">
      <alignment horizontal="right" vertical="center" indent="1"/>
    </xf>
    <xf numFmtId="38" fontId="27" fillId="9" borderId="41" xfId="9" applyFont="1" applyFill="1" applyBorder="1" applyAlignment="1">
      <alignment horizontal="right" vertical="center" indent="1"/>
    </xf>
    <xf numFmtId="38" fontId="27" fillId="0" borderId="44" xfId="9" applyFont="1" applyFill="1" applyBorder="1" applyAlignment="1">
      <alignment horizontal="right" vertical="center" indent="1"/>
    </xf>
    <xf numFmtId="179" fontId="22" fillId="0" borderId="22" xfId="9" applyNumberFormat="1" applyFont="1" applyFill="1" applyBorder="1" applyAlignment="1">
      <alignment horizontal="right" vertical="center" indent="1"/>
    </xf>
    <xf numFmtId="179" fontId="22" fillId="7" borderId="42" xfId="9" applyNumberFormat="1" applyFont="1" applyFill="1" applyBorder="1" applyAlignment="1">
      <alignment horizontal="right" vertical="center" indent="1" shrinkToFit="1"/>
    </xf>
    <xf numFmtId="179" fontId="22" fillId="0" borderId="42" xfId="9" applyNumberFormat="1" applyFont="1" applyFill="1" applyBorder="1" applyAlignment="1">
      <alignment horizontal="right" vertical="center" indent="1" shrinkToFit="1"/>
    </xf>
    <xf numFmtId="179" fontId="22" fillId="0" borderId="23" xfId="9" applyNumberFormat="1" applyFont="1" applyFill="1" applyBorder="1" applyAlignment="1">
      <alignment horizontal="right" vertical="center" indent="1" shrinkToFit="1"/>
    </xf>
    <xf numFmtId="179" fontId="22" fillId="0" borderId="43" xfId="9" applyNumberFormat="1" applyFont="1" applyFill="1" applyBorder="1" applyAlignment="1">
      <alignment horizontal="right" vertical="center" indent="1" shrinkToFit="1"/>
    </xf>
    <xf numFmtId="179" fontId="27" fillId="6" borderId="41" xfId="9" applyNumberFormat="1" applyFont="1" applyFill="1" applyBorder="1" applyAlignment="1">
      <alignment horizontal="right" vertical="center" indent="1"/>
    </xf>
    <xf numFmtId="179" fontId="27" fillId="0" borderId="42" xfId="9" applyNumberFormat="1" applyFont="1" applyFill="1" applyBorder="1" applyAlignment="1">
      <alignment horizontal="right" vertical="center" indent="1"/>
    </xf>
    <xf numFmtId="179" fontId="27" fillId="6" borderId="43" xfId="9" applyNumberFormat="1" applyFont="1" applyFill="1" applyBorder="1" applyAlignment="1">
      <alignment horizontal="right" vertical="center" indent="1"/>
    </xf>
    <xf numFmtId="179" fontId="27" fillId="0" borderId="41" xfId="9" applyNumberFormat="1" applyFont="1" applyFill="1" applyBorder="1" applyAlignment="1">
      <alignment horizontal="right" vertical="center" indent="1"/>
    </xf>
    <xf numFmtId="179" fontId="27" fillId="8" borderId="41" xfId="9" applyNumberFormat="1" applyFont="1" applyFill="1" applyBorder="1" applyAlignment="1">
      <alignment horizontal="right" vertical="center" indent="1"/>
    </xf>
    <xf numFmtId="179" fontId="27" fillId="0" borderId="43" xfId="9" applyNumberFormat="1" applyFont="1" applyFill="1" applyBorder="1" applyAlignment="1">
      <alignment horizontal="right" vertical="center" indent="1"/>
    </xf>
    <xf numFmtId="179" fontId="27" fillId="9" borderId="41" xfId="9" applyNumberFormat="1" applyFont="1" applyFill="1" applyBorder="1" applyAlignment="1">
      <alignment horizontal="right" vertical="center" indent="1"/>
    </xf>
    <xf numFmtId="179" fontId="27" fillId="0" borderId="44" xfId="9" applyNumberFormat="1" applyFont="1" applyFill="1" applyBorder="1" applyAlignment="1">
      <alignment horizontal="right" vertical="center" indent="1"/>
    </xf>
    <xf numFmtId="179" fontId="27" fillId="0" borderId="42" xfId="9" applyNumberFormat="1" applyFont="1" applyFill="1" applyBorder="1" applyAlignment="1">
      <alignment horizontal="right" vertical="center" indent="1" shrinkToFit="1"/>
    </xf>
    <xf numFmtId="179" fontId="27" fillId="6" borderId="41" xfId="9" applyNumberFormat="1" applyFont="1" applyFill="1" applyBorder="1" applyAlignment="1">
      <alignment horizontal="right" vertical="center" indent="1" shrinkToFit="1"/>
    </xf>
    <xf numFmtId="179" fontId="27" fillId="6" borderId="41" xfId="9" applyNumberFormat="1" applyFont="1" applyFill="1" applyBorder="1" applyAlignment="1">
      <alignment horizontal="right" vertical="center" wrapText="1" shrinkToFit="1"/>
    </xf>
    <xf numFmtId="179" fontId="27" fillId="0" borderId="41" xfId="9" applyNumberFormat="1" applyFont="1" applyFill="1" applyBorder="1" applyAlignment="1">
      <alignment horizontal="right" vertical="center" shrinkToFit="1"/>
    </xf>
    <xf numFmtId="179" fontId="27" fillId="8" borderId="41" xfId="9" applyNumberFormat="1" applyFont="1" applyFill="1" applyBorder="1" applyAlignment="1">
      <alignment horizontal="right" vertical="center" shrinkToFit="1"/>
    </xf>
    <xf numFmtId="179" fontId="22" fillId="0" borderId="22" xfId="9" applyNumberFormat="1" applyFont="1" applyFill="1" applyBorder="1" applyAlignment="1">
      <alignment horizontal="right" vertical="center" indent="1" shrinkToFit="1"/>
    </xf>
    <xf numFmtId="179" fontId="27" fillId="6" borderId="43" xfId="9" applyNumberFormat="1" applyFont="1" applyFill="1" applyBorder="1" applyAlignment="1">
      <alignment horizontal="right" vertical="center" indent="1" shrinkToFit="1"/>
    </xf>
    <xf numFmtId="179" fontId="27" fillId="8" borderId="41" xfId="9" applyNumberFormat="1" applyFont="1" applyFill="1" applyBorder="1" applyAlignment="1">
      <alignment horizontal="right" vertical="center" indent="1" shrinkToFit="1"/>
    </xf>
    <xf numFmtId="179" fontId="27" fillId="0" borderId="43" xfId="9" applyNumberFormat="1" applyFont="1" applyFill="1" applyBorder="1" applyAlignment="1">
      <alignment horizontal="right" vertical="center" indent="1" shrinkToFit="1"/>
    </xf>
    <xf numFmtId="179" fontId="27" fillId="9" borderId="41" xfId="9" applyNumberFormat="1" applyFont="1" applyFill="1" applyBorder="1" applyAlignment="1">
      <alignment horizontal="right" vertical="center" indent="1" shrinkToFit="1"/>
    </xf>
    <xf numFmtId="179" fontId="27" fillId="0" borderId="44" xfId="9" applyNumberFormat="1" applyFont="1" applyFill="1" applyBorder="1" applyAlignment="1">
      <alignment horizontal="right" vertical="center" indent="1" shrinkToFit="1"/>
    </xf>
    <xf numFmtId="179" fontId="27" fillId="0" borderId="42" xfId="9" applyNumberFormat="1" applyFont="1" applyFill="1" applyBorder="1" applyAlignment="1">
      <alignment horizontal="right" vertical="center" wrapText="1" shrinkToFit="1"/>
    </xf>
    <xf numFmtId="0" fontId="26" fillId="5" borderId="45" xfId="0" applyFont="1" applyFill="1" applyBorder="1" applyAlignment="1">
      <alignment horizontal="center" vertical="center" shrinkToFit="1"/>
    </xf>
    <xf numFmtId="38" fontId="26" fillId="5" borderId="42" xfId="9" applyFont="1" applyFill="1" applyBorder="1" applyAlignment="1">
      <alignment horizontal="right" vertical="center" wrapText="1" indent="1"/>
    </xf>
    <xf numFmtId="0" fontId="26" fillId="5" borderId="42" xfId="0" applyFont="1" applyFill="1" applyBorder="1" applyAlignment="1">
      <alignment horizontal="right" vertical="center" wrapText="1" indent="1"/>
    </xf>
    <xf numFmtId="38" fontId="22" fillId="7" borderId="42" xfId="9" applyFont="1" applyFill="1" applyBorder="1" applyAlignment="1">
      <alignment horizontal="right" vertical="center" wrapText="1" indent="1"/>
    </xf>
    <xf numFmtId="179" fontId="22" fillId="7" borderId="42" xfId="9" applyNumberFormat="1" applyFont="1" applyFill="1" applyBorder="1" applyAlignment="1">
      <alignment horizontal="right" vertical="center" wrapText="1" indent="1"/>
    </xf>
    <xf numFmtId="0" fontId="22" fillId="7" borderId="42" xfId="0" applyFont="1" applyFill="1" applyBorder="1" applyAlignment="1">
      <alignment horizontal="right" vertical="center" wrapText="1" indent="1"/>
    </xf>
    <xf numFmtId="177" fontId="22" fillId="7" borderId="42" xfId="0" applyNumberFormat="1" applyFont="1" applyFill="1" applyBorder="1" applyAlignment="1">
      <alignment horizontal="right" vertical="center" wrapText="1" indent="1"/>
    </xf>
    <xf numFmtId="0" fontId="22" fillId="7" borderId="42" xfId="0" applyFont="1" applyFill="1" applyBorder="1" applyAlignment="1">
      <alignment horizontal="center" vertical="center" shrinkToFit="1"/>
    </xf>
    <xf numFmtId="38" fontId="22" fillId="6" borderId="42" xfId="9" applyFont="1" applyFill="1" applyBorder="1" applyAlignment="1">
      <alignment horizontal="right" vertical="center" wrapText="1" indent="1"/>
    </xf>
    <xf numFmtId="179" fontId="22" fillId="6" borderId="42" xfId="9" applyNumberFormat="1" applyFont="1" applyFill="1" applyBorder="1" applyAlignment="1">
      <alignment horizontal="right" vertical="center" wrapText="1" indent="1"/>
    </xf>
    <xf numFmtId="0" fontId="22" fillId="6" borderId="42" xfId="0" applyFont="1" applyFill="1" applyBorder="1" applyAlignment="1">
      <alignment horizontal="right" vertical="center" wrapText="1" indent="1"/>
    </xf>
    <xf numFmtId="177" fontId="22" fillId="6" borderId="42" xfId="0" applyNumberFormat="1" applyFont="1" applyFill="1" applyBorder="1" applyAlignment="1">
      <alignment horizontal="right" vertical="center" wrapText="1" indent="1"/>
    </xf>
    <xf numFmtId="0" fontId="22" fillId="6" borderId="42" xfId="0" applyFont="1" applyFill="1" applyBorder="1" applyAlignment="1">
      <alignment horizontal="center" vertical="center" shrinkToFit="1"/>
    </xf>
    <xf numFmtId="38" fontId="22" fillId="8" borderId="42" xfId="9" applyFont="1" applyFill="1" applyBorder="1" applyAlignment="1">
      <alignment horizontal="right" vertical="center" wrapText="1" indent="1"/>
    </xf>
    <xf numFmtId="179" fontId="22" fillId="8" borderId="42" xfId="9" applyNumberFormat="1" applyFont="1" applyFill="1" applyBorder="1" applyAlignment="1">
      <alignment horizontal="right" vertical="center" wrapText="1" indent="1"/>
    </xf>
    <xf numFmtId="0" fontId="22" fillId="8" borderId="42" xfId="0" applyFont="1" applyFill="1" applyBorder="1" applyAlignment="1">
      <alignment horizontal="right" vertical="center" wrapText="1" indent="1"/>
    </xf>
    <xf numFmtId="177" fontId="22" fillId="8" borderId="42" xfId="0" applyNumberFormat="1" applyFont="1" applyFill="1" applyBorder="1" applyAlignment="1">
      <alignment horizontal="right" vertical="center" wrapText="1" indent="1"/>
    </xf>
    <xf numFmtId="0" fontId="22" fillId="8" borderId="42" xfId="0" applyFont="1" applyFill="1" applyBorder="1" applyAlignment="1">
      <alignment horizontal="center" vertical="center" shrinkToFit="1"/>
    </xf>
    <xf numFmtId="38" fontId="22" fillId="9" borderId="42" xfId="9" applyFont="1" applyFill="1" applyBorder="1" applyAlignment="1">
      <alignment horizontal="right" vertical="center" wrapText="1" indent="1"/>
    </xf>
    <xf numFmtId="179" fontId="22" fillId="9" borderId="42" xfId="9" applyNumberFormat="1" applyFont="1" applyFill="1" applyBorder="1" applyAlignment="1">
      <alignment horizontal="right" vertical="center" wrapText="1" indent="1"/>
    </xf>
    <xf numFmtId="0" fontId="22" fillId="9" borderId="42" xfId="0" applyFont="1" applyFill="1" applyBorder="1" applyAlignment="1">
      <alignment horizontal="right" vertical="center" wrapText="1" indent="1"/>
    </xf>
    <xf numFmtId="177" fontId="22" fillId="9" borderId="42" xfId="0" applyNumberFormat="1" applyFont="1" applyFill="1" applyBorder="1" applyAlignment="1">
      <alignment horizontal="right" vertical="center" wrapText="1" indent="1"/>
    </xf>
    <xf numFmtId="0" fontId="22" fillId="9" borderId="42" xfId="0" applyFont="1" applyFill="1" applyBorder="1" applyAlignment="1">
      <alignment horizontal="center" vertical="center" shrinkToFit="1"/>
    </xf>
    <xf numFmtId="179" fontId="27" fillId="8" borderId="41" xfId="9" applyNumberFormat="1" applyFont="1" applyFill="1" applyBorder="1" applyAlignment="1">
      <alignment horizontal="right" vertical="center" wrapText="1" shrinkToFit="1"/>
    </xf>
    <xf numFmtId="0" fontId="22" fillId="0" borderId="22" xfId="0" applyFont="1" applyFill="1" applyBorder="1" applyAlignment="1">
      <alignment horizontal="left" vertical="center" indent="1"/>
    </xf>
    <xf numFmtId="0" fontId="22" fillId="7" borderId="42" xfId="0" applyFont="1" applyFill="1" applyBorder="1" applyAlignment="1">
      <alignment horizontal="left" vertical="center" indent="1" shrinkToFit="1"/>
    </xf>
    <xf numFmtId="0" fontId="22" fillId="0" borderId="42" xfId="0" applyFont="1" applyFill="1" applyBorder="1" applyAlignment="1">
      <alignment horizontal="left" vertical="center" indent="1" shrinkToFit="1"/>
    </xf>
    <xf numFmtId="0" fontId="22" fillId="0" borderId="23" xfId="0" applyFont="1" applyFill="1" applyBorder="1" applyAlignment="1">
      <alignment horizontal="left" vertical="center" indent="1" shrinkToFit="1"/>
    </xf>
    <xf numFmtId="0" fontId="22" fillId="0" borderId="43" xfId="0" applyFont="1" applyFill="1" applyBorder="1" applyAlignment="1">
      <alignment horizontal="left" vertical="center" indent="1" shrinkToFit="1"/>
    </xf>
    <xf numFmtId="38" fontId="26" fillId="5" borderId="24" xfId="9" applyFont="1" applyFill="1" applyBorder="1" applyAlignment="1">
      <alignment vertical="center" wrapText="1"/>
    </xf>
    <xf numFmtId="0" fontId="22" fillId="0" borderId="0" xfId="0" applyFont="1" applyBorder="1" applyAlignment="1">
      <alignment vertical="center"/>
    </xf>
    <xf numFmtId="40" fontId="22" fillId="0" borderId="22" xfId="9" applyNumberFormat="1" applyFont="1" applyFill="1" applyBorder="1" applyAlignment="1">
      <alignment horizontal="right" vertical="center" indent="1"/>
    </xf>
    <xf numFmtId="40" fontId="22" fillId="7" borderId="42" xfId="9" applyNumberFormat="1" applyFont="1" applyFill="1" applyBorder="1" applyAlignment="1">
      <alignment horizontal="right" vertical="center" indent="1"/>
    </xf>
    <xf numFmtId="40" fontId="22" fillId="0" borderId="42" xfId="9" applyNumberFormat="1" applyFont="1" applyFill="1" applyBorder="1" applyAlignment="1">
      <alignment horizontal="right" vertical="center" wrapText="1" indent="1"/>
    </xf>
    <xf numFmtId="40" fontId="22" fillId="0" borderId="42" xfId="9" applyNumberFormat="1" applyFont="1" applyFill="1" applyBorder="1" applyAlignment="1">
      <alignment horizontal="right" vertical="center" indent="1"/>
    </xf>
    <xf numFmtId="40" fontId="22" fillId="0" borderId="23" xfId="9" applyNumberFormat="1" applyFont="1" applyFill="1" applyBorder="1" applyAlignment="1">
      <alignment horizontal="right" vertical="center" indent="1"/>
    </xf>
    <xf numFmtId="40" fontId="22" fillId="0" borderId="43" xfId="9" applyNumberFormat="1" applyFont="1" applyFill="1" applyBorder="1" applyAlignment="1">
      <alignment horizontal="right" vertical="center" indent="1"/>
    </xf>
    <xf numFmtId="40" fontId="27" fillId="6" borderId="41" xfId="9" applyNumberFormat="1" applyFont="1" applyFill="1" applyBorder="1" applyAlignment="1">
      <alignment horizontal="right" vertical="center" indent="1"/>
    </xf>
    <xf numFmtId="40" fontId="27" fillId="0" borderId="42" xfId="9" applyNumberFormat="1" applyFont="1" applyFill="1" applyBorder="1" applyAlignment="1">
      <alignment horizontal="right" vertical="center" indent="1"/>
    </xf>
    <xf numFmtId="40" fontId="27" fillId="6" borderId="41" xfId="9" applyNumberFormat="1" applyFont="1" applyFill="1" applyBorder="1" applyAlignment="1">
      <alignment horizontal="right" vertical="center" wrapText="1" indent="1"/>
    </xf>
    <xf numFmtId="40" fontId="27" fillId="6" borderId="43" xfId="9" applyNumberFormat="1" applyFont="1" applyFill="1" applyBorder="1" applyAlignment="1">
      <alignment horizontal="right" vertical="center" indent="1"/>
    </xf>
    <xf numFmtId="40" fontId="27" fillId="0" borderId="41" xfId="9" applyNumberFormat="1" applyFont="1" applyFill="1" applyBorder="1" applyAlignment="1">
      <alignment horizontal="right" vertical="center" indent="1"/>
    </xf>
    <xf numFmtId="40" fontId="27" fillId="8" borderId="41" xfId="9" applyNumberFormat="1" applyFont="1" applyFill="1" applyBorder="1" applyAlignment="1">
      <alignment horizontal="right" vertical="center" indent="1"/>
    </xf>
    <xf numFmtId="40" fontId="27" fillId="0" borderId="43" xfId="9" applyNumberFormat="1" applyFont="1" applyFill="1" applyBorder="1" applyAlignment="1">
      <alignment horizontal="right" vertical="center" indent="1"/>
    </xf>
    <xf numFmtId="40" fontId="27" fillId="9" borderId="41" xfId="9" applyNumberFormat="1" applyFont="1" applyFill="1" applyBorder="1" applyAlignment="1">
      <alignment horizontal="right" vertical="center" indent="1"/>
    </xf>
    <xf numFmtId="40" fontId="27" fillId="0" borderId="44" xfId="9" applyNumberFormat="1" applyFont="1" applyFill="1" applyBorder="1" applyAlignment="1">
      <alignment horizontal="right" vertical="center" indent="1"/>
    </xf>
    <xf numFmtId="38" fontId="26" fillId="5" borderId="2" xfId="9" applyFont="1" applyFill="1" applyBorder="1" applyAlignment="1">
      <alignment horizontal="right" vertical="center" indent="1" shrinkToFit="1"/>
    </xf>
    <xf numFmtId="40" fontId="26" fillId="5" borderId="2" xfId="9" applyNumberFormat="1" applyFont="1" applyFill="1" applyBorder="1" applyAlignment="1">
      <alignment horizontal="right" vertical="center" indent="1" shrinkToFit="1"/>
    </xf>
    <xf numFmtId="38" fontId="27" fillId="7" borderId="58" xfId="9" applyFont="1" applyFill="1" applyBorder="1" applyAlignment="1">
      <alignment horizontal="right" vertical="center" indent="1" shrinkToFit="1"/>
    </xf>
    <xf numFmtId="40" fontId="27" fillId="7" borderId="58" xfId="9" applyNumberFormat="1" applyFont="1" applyFill="1" applyBorder="1" applyAlignment="1">
      <alignment horizontal="right" vertical="center" indent="1" shrinkToFit="1"/>
    </xf>
    <xf numFmtId="38" fontId="27" fillId="6" borderId="59" xfId="9" applyFont="1" applyFill="1" applyBorder="1" applyAlignment="1">
      <alignment horizontal="right" vertical="center" indent="1" shrinkToFit="1"/>
    </xf>
    <xf numFmtId="40" fontId="27" fillId="6" borderId="59" xfId="9" applyNumberFormat="1" applyFont="1" applyFill="1" applyBorder="1" applyAlignment="1">
      <alignment horizontal="right" vertical="center" indent="1" shrinkToFit="1"/>
    </xf>
    <xf numFmtId="38" fontId="27" fillId="8" borderId="59" xfId="9" applyFont="1" applyFill="1" applyBorder="1" applyAlignment="1">
      <alignment horizontal="right" vertical="center" indent="1" shrinkToFit="1"/>
    </xf>
    <xf numFmtId="40" fontId="27" fillId="8" borderId="59" xfId="9" applyNumberFormat="1" applyFont="1" applyFill="1" applyBorder="1" applyAlignment="1">
      <alignment horizontal="right" vertical="center" indent="1" shrinkToFit="1"/>
    </xf>
    <xf numFmtId="38" fontId="27" fillId="9" borderId="60" xfId="9" applyFont="1" applyFill="1" applyBorder="1" applyAlignment="1">
      <alignment horizontal="right" vertical="center" indent="1" shrinkToFit="1"/>
    </xf>
    <xf numFmtId="40" fontId="27" fillId="9" borderId="60" xfId="9" applyNumberFormat="1" applyFont="1" applyFill="1" applyBorder="1" applyAlignment="1">
      <alignment horizontal="right" vertical="center" indent="1" shrinkToFit="1"/>
    </xf>
    <xf numFmtId="179" fontId="26" fillId="5" borderId="2" xfId="9" applyNumberFormat="1" applyFont="1" applyFill="1" applyBorder="1" applyAlignment="1">
      <alignment horizontal="right" vertical="center" indent="1" shrinkToFit="1"/>
    </xf>
    <xf numFmtId="179" fontId="27" fillId="7" borderId="58" xfId="9" applyNumberFormat="1" applyFont="1" applyFill="1" applyBorder="1" applyAlignment="1">
      <alignment horizontal="right" vertical="center" indent="1" shrinkToFit="1"/>
    </xf>
    <xf numFmtId="179" fontId="27" fillId="6" borderId="59" xfId="9" applyNumberFormat="1" applyFont="1" applyFill="1" applyBorder="1" applyAlignment="1">
      <alignment horizontal="right" vertical="center" indent="1" shrinkToFit="1"/>
    </xf>
    <xf numFmtId="179" fontId="27" fillId="8" borderId="59" xfId="9" applyNumberFormat="1" applyFont="1" applyFill="1" applyBorder="1" applyAlignment="1">
      <alignment horizontal="right" vertical="center" indent="1" shrinkToFit="1"/>
    </xf>
    <xf numFmtId="179" fontId="27" fillId="9" borderId="60" xfId="9" applyNumberFormat="1" applyFont="1" applyFill="1" applyBorder="1" applyAlignment="1">
      <alignment horizontal="right" vertical="center" indent="1" shrinkToFit="1"/>
    </xf>
    <xf numFmtId="178" fontId="26" fillId="5" borderId="2" xfId="5" applyNumberFormat="1" applyFont="1" applyFill="1" applyBorder="1" applyAlignment="1">
      <alignment horizontal="center" vertical="center" shrinkToFit="1"/>
    </xf>
    <xf numFmtId="178" fontId="27" fillId="7" borderId="58" xfId="5" applyNumberFormat="1" applyFont="1" applyFill="1" applyBorder="1" applyAlignment="1">
      <alignment horizontal="center" vertical="center" shrinkToFit="1"/>
    </xf>
    <xf numFmtId="178" fontId="27" fillId="6" borderId="59" xfId="5" applyNumberFormat="1" applyFont="1" applyFill="1" applyBorder="1" applyAlignment="1">
      <alignment horizontal="center" vertical="center" shrinkToFit="1"/>
    </xf>
    <xf numFmtId="178" fontId="27" fillId="8" borderId="59" xfId="5" applyNumberFormat="1" applyFont="1" applyFill="1" applyBorder="1" applyAlignment="1">
      <alignment horizontal="center" vertical="center" shrinkToFit="1"/>
    </xf>
    <xf numFmtId="178" fontId="27" fillId="9" borderId="60" xfId="5" applyNumberFormat="1" applyFont="1" applyFill="1" applyBorder="1" applyAlignment="1">
      <alignment horizontal="center" vertical="center" shrinkToFit="1"/>
    </xf>
    <xf numFmtId="38" fontId="22" fillId="0" borderId="17" xfId="9" applyFont="1" applyFill="1" applyBorder="1" applyAlignment="1">
      <alignment horizontal="left"/>
    </xf>
    <xf numFmtId="0" fontId="22" fillId="0" borderId="0" xfId="0" applyFont="1" applyFill="1" applyBorder="1"/>
    <xf numFmtId="0" fontId="22" fillId="0" borderId="0" xfId="0" applyFont="1" applyFill="1" applyBorder="1" applyAlignment="1">
      <alignment horizontal="center" wrapText="1"/>
    </xf>
    <xf numFmtId="184" fontId="22" fillId="0" borderId="12" xfId="9" applyNumberFormat="1" applyFont="1" applyFill="1" applyBorder="1" applyAlignment="1">
      <alignment horizontal="right" vertical="center"/>
    </xf>
    <xf numFmtId="184" fontId="22" fillId="0" borderId="13" xfId="9" applyNumberFormat="1" applyFont="1" applyFill="1" applyBorder="1" applyAlignment="1">
      <alignment horizontal="right" vertical="center"/>
    </xf>
    <xf numFmtId="184" fontId="22" fillId="0" borderId="9" xfId="9" applyNumberFormat="1" applyFont="1" applyFill="1" applyBorder="1" applyAlignment="1">
      <alignment horizontal="center" vertical="center"/>
    </xf>
    <xf numFmtId="184" fontId="22" fillId="0" borderId="9" xfId="9" applyNumberFormat="1" applyFont="1" applyFill="1" applyBorder="1" applyAlignment="1">
      <alignment horizontal="right" vertical="center"/>
    </xf>
    <xf numFmtId="184" fontId="22" fillId="0" borderId="14" xfId="9" applyNumberFormat="1" applyFont="1" applyFill="1" applyBorder="1" applyAlignment="1">
      <alignment horizontal="right" vertical="center"/>
    </xf>
    <xf numFmtId="184" fontId="22" fillId="0" borderId="15" xfId="9" applyNumberFormat="1" applyFont="1" applyFill="1" applyBorder="1" applyAlignment="1">
      <alignment horizontal="right" vertical="center"/>
    </xf>
    <xf numFmtId="184" fontId="22" fillId="0" borderId="10" xfId="9" applyNumberFormat="1" applyFont="1" applyFill="1" applyBorder="1" applyAlignment="1">
      <alignment horizontal="right" vertical="center"/>
    </xf>
    <xf numFmtId="184" fontId="22" fillId="0" borderId="16" xfId="9" applyNumberFormat="1" applyFont="1" applyFill="1" applyBorder="1" applyAlignment="1">
      <alignment horizontal="right" vertical="center"/>
    </xf>
    <xf numFmtId="184" fontId="22" fillId="0" borderId="17" xfId="9" applyNumberFormat="1" applyFont="1" applyFill="1" applyBorder="1" applyAlignment="1">
      <alignment horizontal="center" vertical="center"/>
    </xf>
    <xf numFmtId="184" fontId="22" fillId="0" borderId="17" xfId="9" applyNumberFormat="1" applyFont="1" applyFill="1" applyBorder="1" applyAlignment="1">
      <alignment horizontal="right" vertical="center"/>
    </xf>
    <xf numFmtId="184" fontId="22" fillId="0" borderId="9" xfId="0" applyNumberFormat="1" applyFont="1" applyFill="1" applyBorder="1" applyAlignment="1">
      <alignment horizontal="right" vertical="center" wrapText="1"/>
    </xf>
    <xf numFmtId="38" fontId="22" fillId="0" borderId="22" xfId="9" applyFont="1" applyFill="1" applyBorder="1" applyAlignment="1">
      <alignment horizontal="right" vertical="center"/>
    </xf>
    <xf numFmtId="38" fontId="22" fillId="7" borderId="42" xfId="9" applyFont="1" applyFill="1" applyBorder="1" applyAlignment="1">
      <alignment horizontal="right" vertical="center" indent="1"/>
    </xf>
    <xf numFmtId="38" fontId="22" fillId="7" borderId="42" xfId="9" applyFont="1" applyFill="1" applyBorder="1" applyAlignment="1">
      <alignment horizontal="right" vertical="center" shrinkToFit="1"/>
    </xf>
    <xf numFmtId="38" fontId="22" fillId="0" borderId="42" xfId="9" applyFont="1" applyFill="1" applyBorder="1" applyAlignment="1">
      <alignment horizontal="right" vertical="center" indent="1"/>
    </xf>
    <xf numFmtId="38" fontId="22" fillId="0" borderId="42" xfId="9" applyFont="1" applyFill="1" applyBorder="1" applyAlignment="1">
      <alignment horizontal="right" vertical="center" shrinkToFit="1"/>
    </xf>
    <xf numFmtId="38" fontId="22" fillId="0" borderId="23" xfId="9" applyFont="1" applyFill="1" applyBorder="1" applyAlignment="1">
      <alignment horizontal="right" vertical="center" indent="1"/>
    </xf>
    <xf numFmtId="38" fontId="22" fillId="0" borderId="23" xfId="9" applyFont="1" applyFill="1" applyBorder="1" applyAlignment="1">
      <alignment horizontal="right" vertical="center" shrinkToFit="1"/>
    </xf>
    <xf numFmtId="38" fontId="22" fillId="0" borderId="43" xfId="9" applyFont="1" applyFill="1" applyBorder="1" applyAlignment="1">
      <alignment horizontal="right" vertical="center" indent="1"/>
    </xf>
    <xf numFmtId="38" fontId="22" fillId="0" borderId="43" xfId="9" applyFont="1" applyFill="1" applyBorder="1" applyAlignment="1">
      <alignment horizontal="right" vertical="center" shrinkToFit="1"/>
    </xf>
    <xf numFmtId="185" fontId="27" fillId="6" borderId="41" xfId="9" applyNumberFormat="1" applyFont="1" applyFill="1" applyBorder="1" applyAlignment="1">
      <alignment horizontal="center" vertical="center" wrapText="1" shrinkToFit="1"/>
    </xf>
    <xf numFmtId="0" fontId="22" fillId="0" borderId="0" xfId="0" applyFont="1" applyFill="1" applyBorder="1" applyAlignment="1">
      <alignment horizontal="left" vertical="center" indent="1"/>
    </xf>
    <xf numFmtId="0" fontId="22" fillId="0" borderId="0" xfId="0" applyFont="1" applyFill="1" applyBorder="1" applyAlignment="1">
      <alignment horizontal="center" vertical="center"/>
    </xf>
    <xf numFmtId="0" fontId="21" fillId="0" borderId="65" xfId="0" applyFont="1" applyBorder="1" applyAlignment="1">
      <alignment vertical="center"/>
    </xf>
    <xf numFmtId="0" fontId="21" fillId="0" borderId="66" xfId="0" applyFont="1" applyBorder="1" applyAlignment="1">
      <alignment vertical="center"/>
    </xf>
    <xf numFmtId="0" fontId="22" fillId="0" borderId="66" xfId="0" applyFont="1" applyBorder="1" applyAlignment="1">
      <alignment vertical="center"/>
    </xf>
    <xf numFmtId="0" fontId="22" fillId="0" borderId="0" xfId="0" applyFont="1" applyFill="1" applyBorder="1" applyAlignment="1">
      <alignment horizontal="left" vertical="center" indent="1" shrinkToFit="1"/>
    </xf>
    <xf numFmtId="0" fontId="26" fillId="0" borderId="0" xfId="0" applyFont="1" applyFill="1" applyBorder="1" applyAlignment="1">
      <alignment horizontal="left" vertical="center" indent="1"/>
    </xf>
    <xf numFmtId="0" fontId="26" fillId="0" borderId="0" xfId="0" applyFont="1" applyFill="1" applyBorder="1" applyAlignment="1">
      <alignment horizontal="center" vertical="center"/>
    </xf>
    <xf numFmtId="0" fontId="26" fillId="0" borderId="0" xfId="0" applyFont="1" applyFill="1" applyBorder="1" applyAlignment="1">
      <alignment horizontal="left" vertical="center" indent="1" shrinkToFit="1"/>
    </xf>
    <xf numFmtId="0" fontId="30" fillId="0" borderId="19" xfId="0" applyFont="1" applyBorder="1" applyAlignment="1">
      <alignment vertical="center"/>
    </xf>
    <xf numFmtId="0" fontId="30" fillId="0" borderId="7" xfId="0" applyFont="1" applyBorder="1" applyAlignment="1">
      <alignment vertical="center"/>
    </xf>
    <xf numFmtId="0" fontId="30" fillId="0" borderId="72" xfId="0" applyFont="1" applyBorder="1" applyAlignment="1">
      <alignment vertical="center"/>
    </xf>
    <xf numFmtId="0" fontId="21" fillId="0" borderId="72" xfId="0" applyFont="1" applyBorder="1" applyAlignment="1">
      <alignment vertical="center"/>
    </xf>
    <xf numFmtId="0" fontId="26" fillId="5" borderId="70" xfId="0" applyFont="1" applyFill="1" applyBorder="1" applyAlignment="1">
      <alignment horizontal="center" vertical="center"/>
    </xf>
    <xf numFmtId="0" fontId="22" fillId="0" borderId="76" xfId="0" applyFont="1" applyBorder="1" applyAlignment="1">
      <alignment vertical="center"/>
    </xf>
    <xf numFmtId="3" fontId="26" fillId="0" borderId="0" xfId="0" applyNumberFormat="1" applyFont="1" applyFill="1" applyBorder="1" applyAlignment="1">
      <alignment horizontal="center" vertical="center"/>
    </xf>
    <xf numFmtId="4" fontId="26" fillId="0" borderId="0" xfId="0" applyNumberFormat="1" applyFont="1" applyFill="1" applyBorder="1" applyAlignment="1">
      <alignment horizontal="center" vertical="center"/>
    </xf>
    <xf numFmtId="182" fontId="26" fillId="0" borderId="0" xfId="0" applyNumberFormat="1" applyFont="1" applyFill="1" applyBorder="1" applyAlignment="1">
      <alignment horizontal="center" vertical="center"/>
    </xf>
    <xf numFmtId="181" fontId="26" fillId="0" borderId="0" xfId="0" applyNumberFormat="1" applyFont="1" applyFill="1" applyBorder="1" applyAlignment="1">
      <alignment horizontal="center" vertical="center"/>
    </xf>
    <xf numFmtId="38" fontId="22" fillId="0" borderId="0" xfId="9" applyFont="1" applyFill="1" applyBorder="1" applyAlignment="1">
      <alignment horizontal="right" vertical="center" indent="1"/>
    </xf>
    <xf numFmtId="40" fontId="22" fillId="0" borderId="0" xfId="9" applyNumberFormat="1" applyFont="1" applyFill="1" applyBorder="1" applyAlignment="1">
      <alignment horizontal="right" vertical="center" indent="1"/>
    </xf>
    <xf numFmtId="179" fontId="22" fillId="0" borderId="0" xfId="9" applyNumberFormat="1" applyFont="1" applyFill="1" applyBorder="1" applyAlignment="1">
      <alignment horizontal="right" vertical="center" indent="1"/>
    </xf>
    <xf numFmtId="186" fontId="27" fillId="0" borderId="0" xfId="9" applyNumberFormat="1" applyFont="1" applyFill="1" applyBorder="1" applyAlignment="1">
      <alignment horizontal="right" vertical="center" shrinkToFit="1"/>
    </xf>
    <xf numFmtId="38" fontId="22" fillId="0" borderId="0" xfId="9" applyFont="1" applyFill="1" applyBorder="1" applyAlignment="1">
      <alignment horizontal="right" vertical="center" indent="1" shrinkToFit="1"/>
    </xf>
    <xf numFmtId="179" fontId="22" fillId="0" borderId="0" xfId="9" applyNumberFormat="1" applyFont="1" applyFill="1" applyBorder="1" applyAlignment="1">
      <alignment horizontal="right" vertical="center" indent="1" shrinkToFit="1"/>
    </xf>
    <xf numFmtId="0" fontId="22" fillId="0" borderId="72" xfId="0" applyFont="1" applyBorder="1" applyAlignment="1">
      <alignment vertical="center"/>
    </xf>
    <xf numFmtId="0" fontId="22" fillId="7" borderId="41" xfId="0" applyFont="1" applyFill="1" applyBorder="1" applyAlignment="1">
      <alignment horizontal="center" vertical="center"/>
    </xf>
    <xf numFmtId="0" fontId="22" fillId="0" borderId="77" xfId="0" applyFont="1" applyFill="1" applyBorder="1" applyAlignment="1">
      <alignment horizontal="center" vertical="center"/>
    </xf>
    <xf numFmtId="0" fontId="22" fillId="0" borderId="41" xfId="0" applyFont="1" applyFill="1" applyBorder="1" applyAlignment="1">
      <alignment horizontal="center" vertical="center"/>
    </xf>
    <xf numFmtId="0" fontId="22" fillId="7" borderId="78" xfId="0" applyFont="1" applyFill="1" applyBorder="1" applyAlignment="1">
      <alignment horizontal="center" vertical="center"/>
    </xf>
    <xf numFmtId="0" fontId="21" fillId="0" borderId="79" xfId="0" applyFont="1" applyBorder="1" applyAlignment="1">
      <alignment vertical="center"/>
    </xf>
    <xf numFmtId="0" fontId="22" fillId="0" borderId="81" xfId="0" applyFont="1" applyFill="1" applyBorder="1" applyAlignment="1">
      <alignment horizontal="center" vertical="center"/>
    </xf>
    <xf numFmtId="0" fontId="22" fillId="7" borderId="80" xfId="0" applyFont="1" applyFill="1" applyBorder="1" applyAlignment="1">
      <alignment horizontal="center" vertical="center"/>
    </xf>
    <xf numFmtId="38" fontId="22" fillId="7" borderId="41" xfId="9" applyFont="1" applyFill="1" applyBorder="1" applyAlignment="1">
      <alignment horizontal="right" vertical="center"/>
    </xf>
    <xf numFmtId="38" fontId="22" fillId="0" borderId="77" xfId="9" applyFont="1" applyFill="1" applyBorder="1" applyAlignment="1">
      <alignment horizontal="right" vertical="center"/>
    </xf>
    <xf numFmtId="38" fontId="22" fillId="0" borderId="42" xfId="9" applyFont="1" applyFill="1" applyBorder="1" applyAlignment="1">
      <alignment horizontal="right" vertical="center"/>
    </xf>
    <xf numFmtId="38" fontId="22" fillId="0" borderId="41" xfId="9" applyFont="1" applyFill="1" applyBorder="1" applyAlignment="1">
      <alignment horizontal="right" vertical="center"/>
    </xf>
    <xf numFmtId="38" fontId="22" fillId="7" borderId="42" xfId="9" applyFont="1" applyFill="1" applyBorder="1" applyAlignment="1">
      <alignment horizontal="right" vertical="center"/>
    </xf>
    <xf numFmtId="38" fontId="22" fillId="7" borderId="80" xfId="9" applyFont="1" applyFill="1" applyBorder="1" applyAlignment="1">
      <alignment horizontal="right" vertical="center"/>
    </xf>
    <xf numFmtId="179" fontId="22" fillId="0" borderId="81" xfId="9" applyNumberFormat="1" applyFont="1" applyFill="1" applyBorder="1" applyAlignment="1">
      <alignment horizontal="right" vertical="center"/>
    </xf>
    <xf numFmtId="179" fontId="22" fillId="0" borderId="41" xfId="9" applyNumberFormat="1" applyFont="1" applyFill="1" applyBorder="1" applyAlignment="1">
      <alignment horizontal="right" vertical="center"/>
    </xf>
    <xf numFmtId="179" fontId="22" fillId="7" borderId="78" xfId="9" applyNumberFormat="1" applyFont="1" applyFill="1" applyBorder="1" applyAlignment="1">
      <alignment horizontal="right" vertical="center"/>
    </xf>
    <xf numFmtId="0" fontId="33" fillId="0" borderId="0" xfId="0" applyFont="1" applyBorder="1" applyAlignment="1">
      <alignment vertical="center"/>
    </xf>
    <xf numFmtId="0" fontId="22" fillId="0" borderId="0" xfId="0" applyFont="1" applyFill="1" applyBorder="1" applyAlignment="1">
      <alignment horizontal="left" vertical="center"/>
    </xf>
    <xf numFmtId="4" fontId="21" fillId="0" borderId="72" xfId="0" applyNumberFormat="1" applyFont="1" applyBorder="1" applyAlignment="1">
      <alignment vertical="center"/>
    </xf>
    <xf numFmtId="38" fontId="22" fillId="0" borderId="42" xfId="9" applyFont="1" applyFill="1" applyBorder="1" applyAlignment="1">
      <alignment horizontal="right" vertical="center" wrapText="1" indent="1"/>
    </xf>
    <xf numFmtId="179" fontId="22" fillId="7" borderId="42" xfId="9" applyNumberFormat="1" applyFont="1" applyFill="1" applyBorder="1" applyAlignment="1">
      <alignment horizontal="right" vertical="center" indent="1"/>
    </xf>
    <xf numFmtId="179" fontId="22" fillId="0" borderId="42" xfId="9" applyNumberFormat="1" applyFont="1" applyFill="1" applyBorder="1" applyAlignment="1">
      <alignment horizontal="right" vertical="center" wrapText="1" indent="1"/>
    </xf>
    <xf numFmtId="179" fontId="22" fillId="0" borderId="42" xfId="9" applyNumberFormat="1" applyFont="1" applyFill="1" applyBorder="1" applyAlignment="1">
      <alignment horizontal="right" vertical="center" indent="1"/>
    </xf>
    <xf numFmtId="179" fontId="22" fillId="0" borderId="23" xfId="9" applyNumberFormat="1" applyFont="1" applyFill="1" applyBorder="1" applyAlignment="1">
      <alignment horizontal="right" vertical="center" indent="1"/>
    </xf>
    <xf numFmtId="179" fontId="22" fillId="0" borderId="43" xfId="9" applyNumberFormat="1" applyFont="1" applyFill="1" applyBorder="1" applyAlignment="1">
      <alignment horizontal="right" vertical="center" indent="1"/>
    </xf>
    <xf numFmtId="38" fontId="27" fillId="6" borderId="41" xfId="9" applyFont="1" applyFill="1" applyBorder="1" applyAlignment="1">
      <alignment horizontal="right" vertical="center" wrapText="1" indent="1"/>
    </xf>
    <xf numFmtId="179" fontId="27" fillId="6" borderId="41" xfId="9" applyNumberFormat="1" applyFont="1" applyFill="1" applyBorder="1" applyAlignment="1">
      <alignment horizontal="right" vertical="center" wrapText="1" indent="1"/>
    </xf>
    <xf numFmtId="0" fontId="21" fillId="0" borderId="82" xfId="0" applyFont="1" applyBorder="1" applyAlignment="1">
      <alignment vertical="center"/>
    </xf>
    <xf numFmtId="0" fontId="30" fillId="0" borderId="0" xfId="0" applyFont="1" applyBorder="1" applyAlignment="1">
      <alignment vertical="center"/>
    </xf>
    <xf numFmtId="0" fontId="21" fillId="0" borderId="76" xfId="0" applyFont="1" applyBorder="1" applyAlignment="1">
      <alignment vertical="center"/>
    </xf>
    <xf numFmtId="3" fontId="21" fillId="0" borderId="72" xfId="0" applyNumberFormat="1" applyFont="1" applyBorder="1" applyAlignment="1">
      <alignment vertical="center"/>
    </xf>
    <xf numFmtId="181" fontId="21" fillId="0" borderId="72" xfId="0" applyNumberFormat="1" applyFont="1" applyBorder="1" applyAlignment="1">
      <alignment horizontal="center" vertical="center"/>
    </xf>
    <xf numFmtId="0" fontId="31" fillId="0" borderId="66" xfId="0" applyFont="1" applyBorder="1" applyAlignment="1">
      <alignment vertical="center"/>
    </xf>
    <xf numFmtId="0" fontId="22" fillId="0" borderId="83" xfId="0" applyFont="1" applyFill="1" applyBorder="1" applyAlignment="1">
      <alignment horizontal="center" vertical="center"/>
    </xf>
    <xf numFmtId="179" fontId="22" fillId="0" borderId="42" xfId="9" applyNumberFormat="1" applyFont="1" applyFill="1" applyBorder="1" applyAlignment="1">
      <alignment horizontal="right" vertical="center"/>
    </xf>
    <xf numFmtId="40" fontId="22" fillId="0" borderId="83" xfId="9" applyNumberFormat="1" applyFont="1" applyFill="1" applyBorder="1" applyAlignment="1">
      <alignment horizontal="right" vertical="center"/>
    </xf>
    <xf numFmtId="40" fontId="22" fillId="7" borderId="42" xfId="9" applyNumberFormat="1" applyFont="1" applyFill="1" applyBorder="1" applyAlignment="1">
      <alignment horizontal="right" vertical="center"/>
    </xf>
    <xf numFmtId="183" fontId="26" fillId="5" borderId="84" xfId="0" applyNumberFormat="1" applyFont="1" applyFill="1" applyBorder="1" applyAlignment="1">
      <alignment vertical="center"/>
    </xf>
    <xf numFmtId="183" fontId="27" fillId="7" borderId="63" xfId="0" applyNumberFormat="1" applyFont="1" applyFill="1" applyBorder="1" applyAlignment="1">
      <alignment vertical="center"/>
    </xf>
    <xf numFmtId="183" fontId="27" fillId="6" borderId="62" xfId="0" applyNumberFormat="1" applyFont="1" applyFill="1" applyBorder="1" applyAlignment="1">
      <alignment vertical="center"/>
    </xf>
    <xf numFmtId="183" fontId="27" fillId="8" borderId="62" xfId="0" applyNumberFormat="1" applyFont="1" applyFill="1" applyBorder="1" applyAlignment="1">
      <alignment vertical="center"/>
    </xf>
    <xf numFmtId="183" fontId="27" fillId="9" borderId="61" xfId="0" applyNumberFormat="1" applyFont="1" applyFill="1" applyBorder="1" applyAlignment="1">
      <alignment vertical="center"/>
    </xf>
    <xf numFmtId="183" fontId="27" fillId="7" borderId="57" xfId="0" applyNumberFormat="1" applyFont="1" applyFill="1" applyBorder="1" applyAlignment="1">
      <alignment horizontal="left" vertical="center" indent="1"/>
    </xf>
    <xf numFmtId="183" fontId="27" fillId="6" borderId="59" xfId="0" applyNumberFormat="1" applyFont="1" applyFill="1" applyBorder="1" applyAlignment="1">
      <alignment horizontal="left" vertical="center" indent="1"/>
    </xf>
    <xf numFmtId="183" fontId="27" fillId="8" borderId="59" xfId="0" applyNumberFormat="1" applyFont="1" applyFill="1" applyBorder="1" applyAlignment="1">
      <alignment horizontal="left" vertical="center" indent="1"/>
    </xf>
    <xf numFmtId="183" fontId="27" fillId="9" borderId="60" xfId="0" applyNumberFormat="1" applyFont="1" applyFill="1" applyBorder="1" applyAlignment="1">
      <alignment horizontal="left" vertical="center" indent="1"/>
    </xf>
    <xf numFmtId="183" fontId="34" fillId="5" borderId="64" xfId="0" applyNumberFormat="1" applyFont="1" applyFill="1" applyBorder="1" applyAlignment="1">
      <alignment horizontal="center" vertical="center"/>
    </xf>
    <xf numFmtId="0" fontId="22" fillId="0" borderId="85" xfId="0" applyFont="1" applyFill="1" applyBorder="1" applyAlignment="1">
      <alignment horizontal="center" vertical="center"/>
    </xf>
    <xf numFmtId="38" fontId="22" fillId="0" borderId="85" xfId="9" applyFont="1" applyFill="1" applyBorder="1" applyAlignment="1">
      <alignment horizontal="center" vertical="center" shrinkToFit="1"/>
    </xf>
    <xf numFmtId="183" fontId="27" fillId="9" borderId="95" xfId="0" applyNumberFormat="1" applyFont="1" applyFill="1" applyBorder="1" applyAlignment="1">
      <alignment vertical="center"/>
    </xf>
    <xf numFmtId="183" fontId="27" fillId="9" borderId="96" xfId="0" applyNumberFormat="1" applyFont="1" applyFill="1" applyBorder="1" applyAlignment="1">
      <alignment horizontal="left" vertical="center" indent="1"/>
    </xf>
    <xf numFmtId="38" fontId="22" fillId="0" borderId="81" xfId="9" applyFont="1" applyFill="1" applyBorder="1" applyAlignment="1">
      <alignment horizontal="right" vertical="center"/>
    </xf>
    <xf numFmtId="0" fontId="22" fillId="7" borderId="85" xfId="0" applyFont="1" applyFill="1" applyBorder="1" applyAlignment="1">
      <alignment horizontal="center" vertical="center"/>
    </xf>
    <xf numFmtId="38" fontId="22" fillId="7" borderId="85" xfId="9" applyFont="1" applyFill="1" applyBorder="1" applyAlignment="1">
      <alignment horizontal="right" vertical="center"/>
    </xf>
    <xf numFmtId="0" fontId="22" fillId="7" borderId="81" xfId="0" applyFont="1" applyFill="1" applyBorder="1" applyAlignment="1">
      <alignment horizontal="center" vertical="center"/>
    </xf>
    <xf numFmtId="38" fontId="22" fillId="7" borderId="81" xfId="9" applyFont="1" applyFill="1" applyBorder="1" applyAlignment="1">
      <alignment horizontal="right" vertical="center"/>
    </xf>
    <xf numFmtId="38" fontId="22" fillId="0" borderId="85" xfId="9" applyFont="1" applyFill="1" applyBorder="1" applyAlignment="1">
      <alignment horizontal="right" vertical="center"/>
    </xf>
    <xf numFmtId="0" fontId="26" fillId="5" borderId="69"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0" xfId="0" applyFont="1" applyFill="1" applyBorder="1" applyAlignment="1">
      <alignment horizontal="right" vertical="center"/>
    </xf>
    <xf numFmtId="0" fontId="22" fillId="0" borderId="67" xfId="0" applyFont="1" applyBorder="1" applyAlignment="1">
      <alignment horizontal="center" vertical="center"/>
    </xf>
    <xf numFmtId="0" fontId="22" fillId="0" borderId="0" xfId="0" applyFont="1" applyBorder="1" applyAlignment="1">
      <alignment horizontal="right" vertical="center"/>
    </xf>
    <xf numFmtId="0" fontId="22" fillId="0" borderId="79" xfId="0" applyFont="1" applyBorder="1" applyAlignment="1">
      <alignment vertical="center"/>
    </xf>
    <xf numFmtId="0" fontId="26" fillId="5" borderId="94" xfId="0" applyFont="1" applyFill="1" applyBorder="1" applyAlignment="1">
      <alignment horizontal="center" vertical="center"/>
    </xf>
    <xf numFmtId="31" fontId="26" fillId="5" borderId="91" xfId="0" applyNumberFormat="1" applyFont="1" applyFill="1" applyBorder="1" applyAlignment="1">
      <alignment horizontal="center" vertical="center"/>
    </xf>
    <xf numFmtId="31" fontId="26" fillId="5" borderId="88" xfId="0" applyNumberFormat="1" applyFont="1" applyFill="1" applyBorder="1" applyAlignment="1">
      <alignment horizontal="center" vertical="center"/>
    </xf>
    <xf numFmtId="38" fontId="22" fillId="10" borderId="68" xfId="9" applyFont="1" applyFill="1" applyBorder="1" applyAlignment="1">
      <alignment horizontal="right" vertical="center" indent="1"/>
    </xf>
    <xf numFmtId="38" fontId="22" fillId="11" borderId="68" xfId="9" applyFont="1" applyFill="1" applyBorder="1" applyAlignment="1">
      <alignment horizontal="right" vertical="center" indent="1"/>
    </xf>
    <xf numFmtId="14" fontId="21" fillId="0" borderId="7" xfId="0" applyNumberFormat="1" applyFont="1" applyBorder="1" applyAlignment="1">
      <alignment vertical="center"/>
    </xf>
    <xf numFmtId="38" fontId="22" fillId="0" borderId="7" xfId="9" applyFont="1" applyBorder="1" applyAlignment="1">
      <alignment vertical="center"/>
    </xf>
    <xf numFmtId="0" fontId="21" fillId="0" borderId="97" xfId="0" applyFont="1" applyBorder="1" applyAlignment="1">
      <alignment vertical="center"/>
    </xf>
    <xf numFmtId="38" fontId="22" fillId="0" borderId="98" xfId="9" applyFont="1" applyFill="1" applyBorder="1" applyAlignment="1">
      <alignment horizontal="right" vertical="center" indent="1"/>
    </xf>
    <xf numFmtId="0" fontId="21" fillId="0" borderId="99" xfId="0" applyFont="1" applyBorder="1" applyAlignment="1">
      <alignment vertical="center"/>
    </xf>
    <xf numFmtId="38" fontId="22" fillId="0" borderId="100" xfId="9" applyFont="1" applyFill="1" applyBorder="1" applyAlignment="1">
      <alignment horizontal="left" vertical="center" indent="1"/>
    </xf>
    <xf numFmtId="38" fontId="22" fillId="10" borderId="101" xfId="9" applyFont="1" applyFill="1" applyBorder="1" applyAlignment="1">
      <alignment horizontal="left" vertical="center" indent="1"/>
    </xf>
    <xf numFmtId="38" fontId="22" fillId="11" borderId="101" xfId="9" applyFont="1" applyFill="1" applyBorder="1" applyAlignment="1">
      <alignment horizontal="left" vertical="center" indent="1"/>
    </xf>
    <xf numFmtId="179" fontId="22" fillId="10" borderId="68" xfId="9" applyNumberFormat="1" applyFont="1" applyFill="1" applyBorder="1" applyAlignment="1">
      <alignment horizontal="right" vertical="center" indent="1"/>
    </xf>
    <xf numFmtId="179" fontId="22" fillId="11" borderId="68" xfId="9" applyNumberFormat="1" applyFont="1" applyFill="1" applyBorder="1" applyAlignment="1">
      <alignment horizontal="right" vertical="center" indent="1"/>
    </xf>
    <xf numFmtId="40" fontId="22" fillId="10" borderId="68" xfId="9" applyNumberFormat="1" applyFont="1" applyFill="1" applyBorder="1" applyAlignment="1">
      <alignment horizontal="right" vertical="center" indent="1"/>
    </xf>
    <xf numFmtId="0" fontId="36" fillId="0" borderId="0" xfId="0" applyFont="1" applyFill="1" applyBorder="1" applyAlignment="1">
      <alignment horizontal="center" vertical="center"/>
    </xf>
    <xf numFmtId="183" fontId="36" fillId="0" borderId="0" xfId="0" applyNumberFormat="1" applyFont="1" applyFill="1" applyBorder="1" applyAlignment="1">
      <alignment horizontal="center" vertical="center"/>
    </xf>
    <xf numFmtId="0" fontId="26" fillId="0" borderId="0" xfId="0" applyFont="1" applyFill="1" applyBorder="1" applyAlignment="1">
      <alignment horizontal="right" vertical="center"/>
    </xf>
    <xf numFmtId="4" fontId="26" fillId="5" borderId="102" xfId="0" applyNumberFormat="1" applyFont="1" applyFill="1" applyBorder="1" applyAlignment="1">
      <alignment horizontal="center" vertical="center"/>
    </xf>
    <xf numFmtId="40" fontId="22" fillId="0" borderId="41" xfId="9" applyNumberFormat="1" applyFont="1" applyFill="1" applyBorder="1" applyAlignment="1">
      <alignment horizontal="right" vertical="center" indent="1"/>
    </xf>
    <xf numFmtId="40" fontId="26" fillId="5" borderId="103" xfId="9" applyNumberFormat="1" applyFont="1" applyFill="1" applyBorder="1" applyAlignment="1">
      <alignment horizontal="right" vertical="center" indent="1" shrinkToFit="1"/>
    </xf>
    <xf numFmtId="4" fontId="21" fillId="0" borderId="104" xfId="0" applyNumberFormat="1" applyFont="1" applyBorder="1" applyAlignment="1">
      <alignment vertical="center"/>
    </xf>
    <xf numFmtId="0" fontId="21" fillId="0" borderId="104" xfId="0" applyFont="1" applyBorder="1" applyAlignment="1">
      <alignment vertical="center"/>
    </xf>
    <xf numFmtId="186" fontId="27" fillId="0" borderId="41" xfId="9" applyNumberFormat="1" applyFont="1" applyBorder="1" applyAlignment="1">
      <alignment horizontal="center" vertical="center" shrinkToFit="1"/>
    </xf>
    <xf numFmtId="186" fontId="27" fillId="7" borderId="42" xfId="9" applyNumberFormat="1" applyFont="1" applyFill="1" applyBorder="1" applyAlignment="1">
      <alignment horizontal="center" vertical="center" shrinkToFit="1"/>
    </xf>
    <xf numFmtId="186" fontId="27" fillId="0" borderId="56" xfId="9" applyNumberFormat="1" applyFont="1" applyBorder="1" applyAlignment="1">
      <alignment horizontal="center" vertical="center" shrinkToFit="1"/>
    </xf>
    <xf numFmtId="186" fontId="27" fillId="6" borderId="41" xfId="9" applyNumberFormat="1" applyFont="1" applyFill="1" applyBorder="1" applyAlignment="1">
      <alignment horizontal="center" vertical="center" shrinkToFit="1"/>
    </xf>
    <xf numFmtId="186" fontId="27" fillId="0" borderId="42" xfId="9" applyNumberFormat="1" applyFont="1" applyFill="1" applyBorder="1" applyAlignment="1">
      <alignment horizontal="center" vertical="center" shrinkToFit="1"/>
    </xf>
    <xf numFmtId="185" fontId="27" fillId="0" borderId="42" xfId="9" applyNumberFormat="1" applyFont="1" applyFill="1" applyBorder="1" applyAlignment="1">
      <alignment horizontal="center" vertical="center" wrapText="1" shrinkToFit="1"/>
    </xf>
    <xf numFmtId="186" fontId="27" fillId="6" borderId="43" xfId="9" applyNumberFormat="1" applyFont="1" applyFill="1" applyBorder="1" applyAlignment="1">
      <alignment horizontal="center" vertical="center" shrinkToFit="1"/>
    </xf>
    <xf numFmtId="186" fontId="27" fillId="0" borderId="41" xfId="9" applyNumberFormat="1" applyFont="1" applyFill="1" applyBorder="1" applyAlignment="1">
      <alignment horizontal="center" vertical="center" shrinkToFit="1"/>
    </xf>
    <xf numFmtId="186" fontId="27" fillId="8" borderId="41" xfId="9" applyNumberFormat="1" applyFont="1" applyFill="1" applyBorder="1" applyAlignment="1">
      <alignment horizontal="center" vertical="center" shrinkToFit="1"/>
    </xf>
    <xf numFmtId="186" fontId="27" fillId="0" borderId="43" xfId="9" applyNumberFormat="1" applyFont="1" applyFill="1" applyBorder="1" applyAlignment="1">
      <alignment horizontal="center" vertical="center" shrinkToFit="1"/>
    </xf>
    <xf numFmtId="186" fontId="27" fillId="9" borderId="41" xfId="9" applyNumberFormat="1" applyFont="1" applyFill="1" applyBorder="1" applyAlignment="1">
      <alignment horizontal="center" vertical="center" shrinkToFit="1"/>
    </xf>
    <xf numFmtId="186" fontId="27" fillId="0" borderId="44" xfId="9" applyNumberFormat="1" applyFont="1" applyFill="1" applyBorder="1" applyAlignment="1">
      <alignment horizontal="center" vertical="center" shrinkToFit="1"/>
    </xf>
    <xf numFmtId="0" fontId="10" fillId="0" borderId="104" xfId="22" applyFont="1" applyBorder="1" applyAlignment="1">
      <alignment vertical="center" wrapText="1"/>
    </xf>
    <xf numFmtId="0" fontId="1" fillId="0" borderId="104" xfId="22" applyBorder="1"/>
    <xf numFmtId="0" fontId="1" fillId="0" borderId="104" xfId="22" applyBorder="1" applyAlignment="1">
      <alignment vertical="center" wrapText="1"/>
    </xf>
    <xf numFmtId="38" fontId="22" fillId="0" borderId="104" xfId="9" applyFont="1" applyFill="1" applyBorder="1"/>
    <xf numFmtId="38" fontId="22" fillId="0" borderId="71" xfId="9" applyFont="1" applyFill="1" applyBorder="1"/>
    <xf numFmtId="180" fontId="22" fillId="0" borderId="21" xfId="0" applyNumberFormat="1" applyFont="1" applyFill="1" applyBorder="1" applyAlignment="1">
      <alignment horizontal="center" vertical="center"/>
    </xf>
    <xf numFmtId="0" fontId="22" fillId="0" borderId="21" xfId="0" applyFont="1" applyFill="1" applyBorder="1" applyAlignment="1">
      <alignment horizontal="center" vertical="center" wrapText="1"/>
    </xf>
    <xf numFmtId="180" fontId="22" fillId="0" borderId="21" xfId="0" applyNumberFormat="1" applyFont="1" applyFill="1" applyBorder="1" applyAlignment="1">
      <alignment horizontal="right" vertical="center"/>
    </xf>
    <xf numFmtId="184" fontId="22" fillId="0" borderId="21" xfId="9" applyNumberFormat="1" applyFont="1" applyFill="1" applyBorder="1" applyAlignment="1">
      <alignment horizontal="right" vertical="center"/>
    </xf>
    <xf numFmtId="184" fontId="22" fillId="0" borderId="21" xfId="0" applyNumberFormat="1" applyFont="1" applyFill="1" applyBorder="1" applyAlignment="1">
      <alignment horizontal="right" vertical="center" wrapText="1"/>
    </xf>
    <xf numFmtId="179" fontId="27" fillId="0" borderId="42" xfId="9" applyNumberFormat="1" applyFont="1" applyFill="1" applyBorder="1" applyAlignment="1">
      <alignment horizontal="right" vertical="center" shrinkToFit="1"/>
    </xf>
    <xf numFmtId="3" fontId="21" fillId="0" borderId="104" xfId="0" applyNumberFormat="1" applyFont="1" applyBorder="1" applyAlignment="1">
      <alignment vertical="center"/>
    </xf>
    <xf numFmtId="181" fontId="21" fillId="0" borderId="104" xfId="0" applyNumberFormat="1" applyFont="1" applyBorder="1" applyAlignment="1">
      <alignment horizontal="center" vertical="center"/>
    </xf>
    <xf numFmtId="40" fontId="22" fillId="0" borderId="41" xfId="9" applyNumberFormat="1" applyFont="1" applyFill="1" applyBorder="1" applyAlignment="1">
      <alignment horizontal="right" vertical="center" wrapText="1" indent="1"/>
    </xf>
    <xf numFmtId="184" fontId="22" fillId="0" borderId="105" xfId="9" applyNumberFormat="1" applyFont="1" applyFill="1" applyBorder="1" applyAlignment="1">
      <alignment horizontal="right" vertical="center"/>
    </xf>
    <xf numFmtId="0" fontId="22" fillId="0" borderId="22" xfId="0" applyFont="1" applyFill="1" applyBorder="1" applyAlignment="1">
      <alignment horizontal="left" vertical="center" shrinkToFit="1"/>
    </xf>
    <xf numFmtId="0" fontId="22" fillId="7" borderId="42" xfId="0" applyFont="1" applyFill="1" applyBorder="1" applyAlignment="1">
      <alignment horizontal="left" vertical="center" shrinkToFit="1"/>
    </xf>
    <xf numFmtId="0" fontId="22" fillId="0" borderId="42" xfId="0" applyFont="1" applyFill="1" applyBorder="1" applyAlignment="1">
      <alignment horizontal="left" vertical="center" shrinkToFit="1"/>
    </xf>
    <xf numFmtId="0" fontId="22" fillId="0" borderId="23" xfId="0" applyFont="1" applyFill="1" applyBorder="1" applyAlignment="1">
      <alignment horizontal="left" vertical="center" shrinkToFit="1"/>
    </xf>
    <xf numFmtId="0" fontId="22" fillId="0" borderId="43" xfId="0" applyFont="1" applyFill="1" applyBorder="1" applyAlignment="1">
      <alignment horizontal="left" vertical="center" shrinkToFit="1"/>
    </xf>
    <xf numFmtId="183" fontId="27" fillId="6" borderId="41" xfId="0" applyNumberFormat="1" applyFont="1" applyFill="1" applyBorder="1" applyAlignment="1">
      <alignment horizontal="left" vertical="center" shrinkToFit="1"/>
    </xf>
    <xf numFmtId="183" fontId="27" fillId="0" borderId="42" xfId="0" applyNumberFormat="1" applyFont="1" applyFill="1" applyBorder="1" applyAlignment="1">
      <alignment horizontal="left" vertical="center" shrinkToFit="1"/>
    </xf>
    <xf numFmtId="183" fontId="27" fillId="6" borderId="43" xfId="0" applyNumberFormat="1" applyFont="1" applyFill="1" applyBorder="1" applyAlignment="1">
      <alignment horizontal="left" vertical="center" shrinkToFit="1"/>
    </xf>
    <xf numFmtId="183" fontId="27" fillId="0" borderId="41" xfId="0" applyNumberFormat="1" applyFont="1" applyFill="1" applyBorder="1" applyAlignment="1">
      <alignment horizontal="left" vertical="center" shrinkToFit="1"/>
    </xf>
    <xf numFmtId="183" fontId="27" fillId="8" borderId="41" xfId="0" applyNumberFormat="1" applyFont="1" applyFill="1" applyBorder="1" applyAlignment="1">
      <alignment horizontal="left" vertical="center" shrinkToFit="1"/>
    </xf>
    <xf numFmtId="183" fontId="27" fillId="0" borderId="43" xfId="0" applyNumberFormat="1" applyFont="1" applyFill="1" applyBorder="1" applyAlignment="1">
      <alignment horizontal="left" vertical="center" shrinkToFit="1"/>
    </xf>
    <xf numFmtId="183" fontId="27" fillId="9" borderId="41" xfId="0" applyNumberFormat="1" applyFont="1" applyFill="1" applyBorder="1" applyAlignment="1">
      <alignment horizontal="left" vertical="center" shrinkToFit="1"/>
    </xf>
    <xf numFmtId="183" fontId="27" fillId="0" borderId="44" xfId="0" applyNumberFormat="1" applyFont="1" applyFill="1" applyBorder="1" applyAlignment="1">
      <alignment horizontal="left" vertical="center" shrinkToFit="1"/>
    </xf>
    <xf numFmtId="183" fontId="27" fillId="9" borderId="41" xfId="0" applyNumberFormat="1" applyFont="1" applyFill="1" applyBorder="1" applyAlignment="1">
      <alignment horizontal="left" vertical="center" wrapText="1" shrinkToFit="1"/>
    </xf>
    <xf numFmtId="183" fontId="27" fillId="0" borderId="41" xfId="0" applyNumberFormat="1" applyFont="1" applyFill="1" applyBorder="1" applyAlignment="1">
      <alignment horizontal="center" vertical="center" wrapText="1"/>
    </xf>
    <xf numFmtId="183" fontId="27" fillId="8" borderId="41" xfId="0" applyNumberFormat="1" applyFont="1" applyFill="1" applyBorder="1" applyAlignment="1">
      <alignment horizontal="center" vertical="center" wrapText="1"/>
    </xf>
    <xf numFmtId="183" fontId="27" fillId="0" borderId="42" xfId="0" applyNumberFormat="1" applyFont="1" applyFill="1" applyBorder="1" applyAlignment="1">
      <alignment horizontal="center" vertical="center" wrapText="1"/>
    </xf>
    <xf numFmtId="183" fontId="27" fillId="0" borderId="43" xfId="0" applyNumberFormat="1" applyFont="1" applyFill="1" applyBorder="1" applyAlignment="1">
      <alignment horizontal="center" vertical="center" wrapText="1"/>
    </xf>
    <xf numFmtId="180" fontId="22" fillId="0" borderId="11" xfId="0" applyNumberFormat="1" applyFont="1" applyFill="1" applyBorder="1" applyAlignment="1">
      <alignment horizontal="center" vertical="center"/>
    </xf>
    <xf numFmtId="0" fontId="26" fillId="5" borderId="92" xfId="0" applyFont="1" applyFill="1" applyBorder="1" applyAlignment="1">
      <alignment horizontal="center" vertical="center"/>
    </xf>
    <xf numFmtId="0" fontId="26" fillId="5" borderId="93" xfId="0" applyFont="1" applyFill="1" applyBorder="1" applyAlignment="1">
      <alignment horizontal="center" vertical="center"/>
    </xf>
    <xf numFmtId="0" fontId="26" fillId="5" borderId="89" xfId="0" applyFont="1" applyFill="1" applyBorder="1" applyAlignment="1">
      <alignment horizontal="center" vertical="center"/>
    </xf>
    <xf numFmtId="0" fontId="26" fillId="5" borderId="90" xfId="0" applyFont="1" applyFill="1" applyBorder="1" applyAlignment="1">
      <alignment horizontal="center" vertical="center"/>
    </xf>
    <xf numFmtId="0" fontId="26" fillId="5" borderId="86" xfId="0" applyFont="1" applyFill="1" applyBorder="1" applyAlignment="1">
      <alignment horizontal="center" vertical="center"/>
    </xf>
    <xf numFmtId="0" fontId="26" fillId="5" borderId="87" xfId="0" applyFont="1" applyFill="1" applyBorder="1" applyAlignment="1">
      <alignment horizontal="center" vertical="center"/>
    </xf>
    <xf numFmtId="0" fontId="22" fillId="0" borderId="74" xfId="0" applyFont="1" applyFill="1" applyBorder="1" applyAlignment="1">
      <alignment horizontal="center" vertical="center"/>
    </xf>
    <xf numFmtId="0" fontId="22" fillId="0" borderId="75" xfId="0" applyFont="1" applyFill="1" applyBorder="1" applyAlignment="1">
      <alignment horizontal="center" vertical="center"/>
    </xf>
    <xf numFmtId="186" fontId="22" fillId="0" borderId="73" xfId="0" applyNumberFormat="1" applyFont="1" applyBorder="1" applyAlignment="1">
      <alignment horizontal="center" vertical="center" wrapText="1"/>
    </xf>
    <xf numFmtId="186" fontId="22" fillId="0" borderId="68" xfId="0" applyNumberFormat="1" applyFont="1" applyBorder="1" applyAlignment="1">
      <alignment horizontal="center" vertical="center" wrapText="1"/>
    </xf>
    <xf numFmtId="0" fontId="22" fillId="0" borderId="73" xfId="0" applyFont="1" applyBorder="1" applyAlignment="1">
      <alignment horizontal="center" vertical="center" wrapText="1"/>
    </xf>
    <xf numFmtId="0" fontId="22" fillId="0" borderId="68" xfId="0" applyFont="1" applyBorder="1" applyAlignment="1">
      <alignment horizontal="center" vertical="center" wrapText="1"/>
    </xf>
    <xf numFmtId="38" fontId="22" fillId="0" borderId="73" xfId="9" applyFont="1" applyBorder="1" applyAlignment="1">
      <alignment horizontal="center" vertical="center" wrapText="1"/>
    </xf>
    <xf numFmtId="38" fontId="22" fillId="0" borderId="68" xfId="9" applyFont="1" applyBorder="1" applyAlignment="1">
      <alignment horizontal="center" vertical="center" wrapText="1"/>
    </xf>
    <xf numFmtId="38" fontId="22" fillId="0" borderId="73" xfId="9" applyFont="1" applyBorder="1" applyAlignment="1">
      <alignment horizontal="right" vertical="center" wrapText="1" indent="1"/>
    </xf>
    <xf numFmtId="38" fontId="22" fillId="0" borderId="68" xfId="9" applyFont="1" applyBorder="1" applyAlignment="1">
      <alignment horizontal="right" vertical="center" wrapText="1" indent="1"/>
    </xf>
    <xf numFmtId="40" fontId="22" fillId="0" borderId="73" xfId="9" applyNumberFormat="1" applyFont="1" applyBorder="1" applyAlignment="1">
      <alignment horizontal="right" vertical="center" wrapText="1" indent="1"/>
    </xf>
    <xf numFmtId="40" fontId="22" fillId="0" borderId="68" xfId="9" applyNumberFormat="1" applyFont="1" applyBorder="1" applyAlignment="1">
      <alignment horizontal="right" vertical="center" wrapText="1" indent="1"/>
    </xf>
    <xf numFmtId="0" fontId="26" fillId="5" borderId="47" xfId="0" applyFont="1" applyFill="1" applyBorder="1" applyAlignment="1">
      <alignment horizontal="center" vertical="center" shrinkToFit="1"/>
    </xf>
    <xf numFmtId="0" fontId="26" fillId="5" borderId="48" xfId="0" applyFont="1" applyFill="1" applyBorder="1" applyAlignment="1">
      <alignment horizontal="center" vertical="center" shrinkToFit="1"/>
    </xf>
    <xf numFmtId="0" fontId="26" fillId="5" borderId="49" xfId="0" applyFont="1" applyFill="1" applyBorder="1" applyAlignment="1">
      <alignment horizontal="center" vertical="center" shrinkToFit="1"/>
    </xf>
    <xf numFmtId="38" fontId="26" fillId="5" borderId="25" xfId="9" applyFont="1" applyFill="1" applyBorder="1" applyAlignment="1">
      <alignment horizontal="center" vertical="center" wrapText="1"/>
    </xf>
    <xf numFmtId="38" fontId="26" fillId="5" borderId="50" xfId="9" applyFont="1" applyFill="1" applyBorder="1" applyAlignment="1">
      <alignment horizontal="center" vertical="center" wrapText="1"/>
    </xf>
    <xf numFmtId="0" fontId="26" fillId="5" borderId="51" xfId="0" applyFont="1" applyFill="1" applyBorder="1" applyAlignment="1">
      <alignment horizontal="center" vertical="center" wrapText="1"/>
    </xf>
    <xf numFmtId="0" fontId="26" fillId="5" borderId="52" xfId="0" applyFont="1" applyFill="1" applyBorder="1" applyAlignment="1">
      <alignment horizontal="center" vertical="center"/>
    </xf>
    <xf numFmtId="0" fontId="26" fillId="5" borderId="53" xfId="0" applyFont="1" applyFill="1" applyBorder="1" applyAlignment="1">
      <alignment horizontal="center" vertical="center"/>
    </xf>
    <xf numFmtId="0" fontId="26" fillId="5" borderId="46" xfId="0" applyFont="1" applyFill="1" applyBorder="1" applyAlignment="1">
      <alignment horizontal="center" vertical="center" shrinkToFit="1"/>
    </xf>
    <xf numFmtId="0" fontId="26" fillId="5" borderId="54" xfId="0" applyFont="1" applyFill="1" applyBorder="1" applyAlignment="1">
      <alignment horizontal="center" vertical="center" shrinkToFit="1"/>
    </xf>
    <xf numFmtId="0" fontId="26" fillId="5" borderId="55" xfId="0" applyFont="1" applyFill="1" applyBorder="1" applyAlignment="1">
      <alignment horizontal="center" vertical="center" shrinkToFit="1"/>
    </xf>
    <xf numFmtId="0" fontId="26" fillId="5" borderId="46" xfId="0" applyFont="1" applyFill="1" applyBorder="1" applyAlignment="1">
      <alignment horizontal="center" vertical="center" wrapText="1"/>
    </xf>
  </cellXfs>
  <cellStyles count="62">
    <cellStyle name="Calc Currency (0)" xfId="1"/>
    <cellStyle name="Header1" xfId="2"/>
    <cellStyle name="Header2" xfId="3"/>
    <cellStyle name="Normal_#18-Internet" xfId="4"/>
    <cellStyle name="パーセント" xfId="5" builtinId="5"/>
    <cellStyle name="パーセント 2" xfId="6"/>
    <cellStyle name="パーセント 3" xfId="7"/>
    <cellStyle name="ハイパーリンク 2" xfId="8"/>
    <cellStyle name="桁区切り" xfId="9" builtinId="6"/>
    <cellStyle name="桁区切り 2" xfId="10"/>
    <cellStyle name="桁区切り 2 2" xfId="11"/>
    <cellStyle name="桁区切り 2 3" xfId="12"/>
    <cellStyle name="桁区切り 2 4" xfId="13"/>
    <cellStyle name="桁区切り 2 5" xfId="14"/>
    <cellStyle name="桁区切り 2 6" xfId="15"/>
    <cellStyle name="桁区切り 2 7" xfId="16"/>
    <cellStyle name="桁区切り 2 8" xfId="17"/>
    <cellStyle name="桁区切り 2 9" xfId="18"/>
    <cellStyle name="桁区切り 3" xfId="19"/>
    <cellStyle name="桁区切り 3 2" xfId="20"/>
    <cellStyle name="桁区切り 4" xfId="21"/>
    <cellStyle name="標準" xfId="0" builtinId="0"/>
    <cellStyle name="標準 2" xfId="22"/>
    <cellStyle name="標準 2 2" xfId="23"/>
    <cellStyle name="標準 2 3" xfId="24"/>
    <cellStyle name="標準 2 4" xfId="25"/>
    <cellStyle name="標準 2 5" xfId="26"/>
    <cellStyle name="標準 2 6" xfId="27"/>
    <cellStyle name="標準 2 7" xfId="28"/>
    <cellStyle name="標準 2 8" xfId="29"/>
    <cellStyle name="標準 2 9" xfId="30"/>
    <cellStyle name="標準 3" xfId="31"/>
    <cellStyle name="標準 3 2" xfId="32"/>
    <cellStyle name="標準 4" xfId="33"/>
    <cellStyle name="標準 5" xfId="34"/>
    <cellStyle name="標準 6" xfId="35"/>
    <cellStyle name="標準1" xfId="36"/>
    <cellStyle name="標準2" xfId="37"/>
    <cellStyle name="未定義" xfId="38"/>
    <cellStyle name="㼿" xfId="39"/>
    <cellStyle name="㼿?" xfId="40"/>
    <cellStyle name="㼿㼿" xfId="41"/>
    <cellStyle name="㼿㼿?" xfId="42"/>
    <cellStyle name="㼿㼿㼿" xfId="43"/>
    <cellStyle name="㼿㼿㼿?" xfId="44"/>
    <cellStyle name="㼿㼿㼿? 2" xfId="45"/>
    <cellStyle name="㼿㼿㼿㼿?" xfId="46"/>
    <cellStyle name="㼿㼿㼿㼿㼿" xfId="47"/>
    <cellStyle name="㼿㼿㼿㼿㼿㼿" xfId="48"/>
    <cellStyle name="㼿㼿㼿㼿㼿㼿?" xfId="49"/>
    <cellStyle name="㼿㼿㼿㼿㼿㼿㼿" xfId="50"/>
    <cellStyle name="㼿㼿㼿㼿㼿㼿㼿㼿?" xfId="51"/>
    <cellStyle name="㼿㼿㼿㼿㼿㼿㼿㼿㼿㼿" xfId="52"/>
    <cellStyle name="㼿㼿㼿㼿㼿㼿㼿㼿㼿㼿㼿" xfId="53"/>
    <cellStyle name="㼿㼿㼿㼿㼿㼿㼿㼿㼿㼿㼿?" xfId="54"/>
    <cellStyle name="㼿㼿㼿㼿㼿㼿㼿㼿㼿㼿㼿? 2" xfId="55"/>
    <cellStyle name="㼿㼿㼿㼿㼿㼿㼿㼿㼿㼿㼿? 3" xfId="56"/>
    <cellStyle name="㼿㼿㼿㼿㼿㼿㼿㼿㼿㼿㼿㼿㼿" xfId="57"/>
    <cellStyle name="㼿㼿㼿㼿㼿㼿㼿㼿㼿㼿㼿㼿㼿㼿" xfId="58"/>
    <cellStyle name="㼿㼿㼿㼿㼿㼿㼿㼿㼿㼿㼿㼿㼿㼿?" xfId="59"/>
    <cellStyle name="㼿㼿㼿㼿㼿㼿㼿㼿㼿㼿㼿㼿㼿㼿㼿㼿㼿" xfId="60"/>
    <cellStyle name="㼿㼿㼿㼿㼿㼿㼿㼿㼿㼿㼿㼿㼿㼿㼿㼿㼿㼿㼿㼿" xfId="61"/>
  </cellStyles>
  <dxfs count="4">
    <dxf>
      <fill>
        <patternFill>
          <bgColor rgb="FFE1E1FF"/>
        </patternFill>
      </fill>
    </dxf>
    <dxf>
      <fill>
        <patternFill>
          <bgColor rgb="FFC5E9FF"/>
        </patternFill>
      </fill>
    </dxf>
    <dxf>
      <fill>
        <patternFill>
          <bgColor rgb="FFC1F4F7"/>
        </patternFill>
      </fill>
    </dxf>
    <dxf>
      <fill>
        <patternFill>
          <bgColor rgb="FFECF9DB"/>
        </patternFill>
      </fill>
    </dxf>
  </dxfs>
  <tableStyles count="0" defaultTableStyle="TableStyleMedium9" defaultPivotStyle="PivotStyleLight16"/>
  <colors>
    <mruColors>
      <color rgb="FFECF9DB"/>
      <color rgb="FFC1F4F7"/>
      <color rgb="FFC5E9FF"/>
      <color rgb="FFE1E1FF"/>
      <color rgb="FFECF9F7"/>
      <color rgb="FFFFFFFF"/>
      <color rgb="FFFAE8FE"/>
      <color rgb="FFFFE7FF"/>
      <color rgb="FFF7EAE9"/>
      <color rgb="FFF2DB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163294</xdr:colOff>
      <xdr:row>37</xdr:row>
      <xdr:rowOff>60710</xdr:rowOff>
    </xdr:from>
    <xdr:to>
      <xdr:col>0</xdr:col>
      <xdr:colOff>7001212</xdr:colOff>
      <xdr:row>46</xdr:row>
      <xdr:rowOff>14703</xdr:rowOff>
    </xdr:to>
    <xdr:sp macro="" textlink="">
      <xdr:nvSpPr>
        <xdr:cNvPr id="3" name="AutoShape 5"/>
        <xdr:cNvSpPr>
          <a:spLocks noChangeArrowheads="1"/>
        </xdr:cNvSpPr>
      </xdr:nvSpPr>
      <xdr:spPr bwMode="auto">
        <a:xfrm>
          <a:off x="163294" y="22194569"/>
          <a:ext cx="6837918" cy="1486958"/>
        </a:xfrm>
        <a:prstGeom prst="roundRect">
          <a:avLst>
            <a:gd name="adj" fmla="val 16667"/>
          </a:avLst>
        </a:prstGeom>
        <a:solidFill>
          <a:schemeClr val="tx2">
            <a:lumMod val="40000"/>
            <a:lumOff val="60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本データファイルに関し、ご不明な点等がございましたら、</a:t>
          </a:r>
          <a:endParaRPr lang="ja-JP" altLang="en-US"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野村不動産投資顧問株式会社　</a:t>
          </a:r>
          <a:r>
            <a:rPr lang="en-US" altLang="ja-JP" sz="1400" b="1" i="0" u="none" strike="noStrike" baseline="0">
              <a:solidFill>
                <a:srgbClr val="000000"/>
              </a:solidFill>
              <a:latin typeface="ＭＳ Ｐゴシック"/>
              <a:ea typeface="ＭＳ Ｐゴシック"/>
            </a:rPr>
            <a:t>NMF</a:t>
          </a:r>
          <a:r>
            <a:rPr lang="ja-JP" altLang="en-US" sz="1400" b="1" i="0" u="none" strike="noStrike" baseline="0">
              <a:solidFill>
                <a:srgbClr val="000000"/>
              </a:solidFill>
              <a:latin typeface="ＭＳ Ｐゴシック"/>
              <a:ea typeface="ＭＳ Ｐゴシック"/>
            </a:rPr>
            <a:t>運用グループファンドマネジメント部</a:t>
          </a:r>
          <a:endParaRPr lang="en-US" altLang="ja-JP"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a:t>
          </a:r>
          <a:r>
            <a:rPr lang="en-US" altLang="ja-JP" sz="1400" b="1" i="0" u="none" strike="noStrike" baseline="0">
              <a:solidFill>
                <a:srgbClr val="000000"/>
              </a:solidFill>
              <a:latin typeface="ＭＳ Ｐゴシック"/>
              <a:ea typeface="ＭＳ Ｐゴシック"/>
            </a:rPr>
            <a:t>TEL</a:t>
          </a:r>
          <a:r>
            <a:rPr lang="ja-JP" altLang="en-US" sz="1400" b="1" i="0" u="none" strike="noStrike" baseline="0">
              <a:solidFill>
                <a:srgbClr val="000000"/>
              </a:solidFill>
              <a:latin typeface="ＭＳ Ｐゴシック"/>
              <a:ea typeface="ＭＳ Ｐゴシック"/>
            </a:rPr>
            <a:t>　</a:t>
          </a:r>
          <a:r>
            <a:rPr lang="en-US" altLang="ja-JP" sz="1400" b="1" i="0" u="none" strike="noStrike" baseline="0">
              <a:solidFill>
                <a:srgbClr val="000000"/>
              </a:solidFill>
              <a:latin typeface="ＭＳ Ｐゴシック"/>
              <a:ea typeface="ＭＳ Ｐゴシック"/>
            </a:rPr>
            <a:t>03-3365-8708</a:t>
          </a:r>
          <a:r>
            <a:rPr lang="ja-JP" altLang="en-US" sz="1400" b="1" i="0" u="none" strike="noStrike" baseline="0">
              <a:solidFill>
                <a:srgbClr val="000000"/>
              </a:solidFill>
              <a:latin typeface="ＭＳ Ｐゴシック"/>
              <a:ea typeface="ＭＳ Ｐゴシック"/>
            </a:rPr>
            <a:t>）</a:t>
          </a:r>
        </a:p>
        <a:p>
          <a:pPr algn="l" rtl="0">
            <a:defRPr sz="1000"/>
          </a:pPr>
          <a:r>
            <a:rPr lang="ja-JP" altLang="en-US" sz="1400" b="0" i="0" u="none" strike="noStrike" baseline="0">
              <a:solidFill>
                <a:srgbClr val="000000"/>
              </a:solidFill>
              <a:latin typeface="ＭＳ Ｐゴシック"/>
              <a:ea typeface="ＭＳ Ｐゴシック"/>
            </a:rPr>
            <a:t>までお問い合わせください。</a:t>
          </a:r>
        </a:p>
      </xdr:txBody>
    </xdr:sp>
    <xdr:clientData/>
  </xdr:twoCellAnchor>
  <xdr:twoCellAnchor>
    <xdr:from>
      <xdr:col>0</xdr:col>
      <xdr:colOff>160033</xdr:colOff>
      <xdr:row>2</xdr:row>
      <xdr:rowOff>137160</xdr:rowOff>
    </xdr:from>
    <xdr:to>
      <xdr:col>0</xdr:col>
      <xdr:colOff>3277879</xdr:colOff>
      <xdr:row>5</xdr:row>
      <xdr:rowOff>80520</xdr:rowOff>
    </xdr:to>
    <xdr:sp macro="" textlink="">
      <xdr:nvSpPr>
        <xdr:cNvPr id="4" name="AutoShape 2"/>
        <xdr:cNvSpPr>
          <a:spLocks noChangeArrowheads="1"/>
        </xdr:cNvSpPr>
      </xdr:nvSpPr>
      <xdr:spPr bwMode="auto">
        <a:xfrm>
          <a:off x="160033" y="576431"/>
          <a:ext cx="3117846" cy="606748"/>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１．はじめに</a:t>
          </a:r>
        </a:p>
      </xdr:txBody>
    </xdr:sp>
    <xdr:clientData/>
  </xdr:twoCellAnchor>
  <xdr:twoCellAnchor>
    <xdr:from>
      <xdr:col>0</xdr:col>
      <xdr:colOff>167811</xdr:colOff>
      <xdr:row>7</xdr:row>
      <xdr:rowOff>145583</xdr:rowOff>
    </xdr:from>
    <xdr:to>
      <xdr:col>0</xdr:col>
      <xdr:colOff>3285657</xdr:colOff>
      <xdr:row>9</xdr:row>
      <xdr:rowOff>224669</xdr:rowOff>
    </xdr:to>
    <xdr:sp macro="" textlink="">
      <xdr:nvSpPr>
        <xdr:cNvPr id="5" name="AutoShape 3"/>
        <xdr:cNvSpPr>
          <a:spLocks noChangeArrowheads="1"/>
        </xdr:cNvSpPr>
      </xdr:nvSpPr>
      <xdr:spPr bwMode="auto">
        <a:xfrm>
          <a:off x="167811" y="2664665"/>
          <a:ext cx="3117846" cy="581110"/>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２．各シートに関する補足説明</a:t>
          </a:r>
        </a:p>
      </xdr:txBody>
    </xdr:sp>
    <xdr:clientData/>
  </xdr:twoCellAnchor>
  <xdr:twoCellAnchor>
    <xdr:from>
      <xdr:col>0</xdr:col>
      <xdr:colOff>149147</xdr:colOff>
      <xdr:row>13</xdr:row>
      <xdr:rowOff>47531</xdr:rowOff>
    </xdr:from>
    <xdr:to>
      <xdr:col>0</xdr:col>
      <xdr:colOff>3266993</xdr:colOff>
      <xdr:row>13</xdr:row>
      <xdr:rowOff>683118</xdr:rowOff>
    </xdr:to>
    <xdr:sp macro="" textlink="">
      <xdr:nvSpPr>
        <xdr:cNvPr id="6" name="AutoShape 4"/>
        <xdr:cNvSpPr>
          <a:spLocks noChangeArrowheads="1"/>
        </xdr:cNvSpPr>
      </xdr:nvSpPr>
      <xdr:spPr bwMode="auto">
        <a:xfrm>
          <a:off x="149147" y="8770190"/>
          <a:ext cx="3117846" cy="635587"/>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３．各シートで使用する用語等について</a:t>
          </a:r>
        </a:p>
      </xdr:txBody>
    </xdr:sp>
    <xdr:clientData/>
  </xdr:twoCellAnchor>
  <xdr:twoCellAnchor>
    <xdr:from>
      <xdr:col>0</xdr:col>
      <xdr:colOff>129540</xdr:colOff>
      <xdr:row>5</xdr:row>
      <xdr:rowOff>345438</xdr:rowOff>
    </xdr:from>
    <xdr:to>
      <xdr:col>7</xdr:col>
      <xdr:colOff>298263</xdr:colOff>
      <xdr:row>6</xdr:row>
      <xdr:rowOff>195943</xdr:rowOff>
    </xdr:to>
    <xdr:sp macro="" textlink="">
      <xdr:nvSpPr>
        <xdr:cNvPr id="7" name="Rectangle 6"/>
        <xdr:cNvSpPr>
          <a:spLocks noChangeArrowheads="1"/>
        </xdr:cNvSpPr>
      </xdr:nvSpPr>
      <xdr:spPr bwMode="auto">
        <a:xfrm>
          <a:off x="129540" y="1423124"/>
          <a:ext cx="15920352" cy="109147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・本データファイルは、本投資法人が各期において保有していた資産の個別物件概要・個別物件収支等をエクセルファイルに纏めたものです。</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・データのご利用にあたっては、下記「２．各シートに関する補足説明」及び「３．各シートで使用する用語等について」をご確認下さい。</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・本データに記載の情報は、事前の告知なく変更を行う場合があります。</a:t>
          </a:r>
        </a:p>
      </xdr:txBody>
    </xdr:sp>
    <xdr:clientData/>
  </xdr:twoCellAnchor>
  <xdr:twoCellAnchor>
    <xdr:from>
      <xdr:col>0</xdr:col>
      <xdr:colOff>150007</xdr:colOff>
      <xdr:row>9</xdr:row>
      <xdr:rowOff>464750</xdr:rowOff>
    </xdr:from>
    <xdr:to>
      <xdr:col>7</xdr:col>
      <xdr:colOff>496577</xdr:colOff>
      <xdr:row>11</xdr:row>
      <xdr:rowOff>740228</xdr:rowOff>
    </xdr:to>
    <xdr:sp macro="" textlink="">
      <xdr:nvSpPr>
        <xdr:cNvPr id="8" name="Rectangle 7"/>
        <xdr:cNvSpPr>
          <a:spLocks noChangeArrowheads="1"/>
        </xdr:cNvSpPr>
      </xdr:nvSpPr>
      <xdr:spPr bwMode="auto">
        <a:xfrm>
          <a:off x="150007" y="3835479"/>
          <a:ext cx="16079629" cy="4587502"/>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①ファンド運用状況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各期におけるファンドの運用状況や、ポートフォリオ全体に関するデータを記載しています。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直近期において保有していた物件の、物件概要及び過去の運用状況を記載しています。</a:t>
          </a:r>
          <a:r>
            <a:rPr lang="en-US" altLang="ja-JP" sz="1100" b="0" i="0" u="none" strike="noStrike" baseline="0">
              <a:solidFill>
                <a:sysClr val="windowText" lastClr="000000"/>
              </a:solidFill>
              <a:latin typeface="ＭＳ Ｐゴシック" pitchFamily="50" charset="-128"/>
              <a:ea typeface="ＭＳ Ｐゴシック" pitchFamily="50" charset="-128"/>
            </a:rPr>
            <a:t>2</a:t>
          </a:r>
          <a:r>
            <a:rPr lang="ja-JP" altLang="en-US" sz="1100" b="0" i="0" u="none" strike="noStrike" baseline="0">
              <a:solidFill>
                <a:sysClr val="windowText" lastClr="000000"/>
              </a:solidFill>
              <a:latin typeface="ＭＳ Ｐゴシック" pitchFamily="50" charset="-128"/>
              <a:ea typeface="ＭＳ Ｐゴシック" pitchFamily="50" charset="-128"/>
            </a:rPr>
            <a:t>行目のタブで対象物件を選択してください。</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③物件概要</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直近期において保有していた物件の各種データを記載しています。</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④個別物件収支（第</a:t>
          </a:r>
          <a:r>
            <a:rPr lang="en-US" altLang="ja-JP" sz="1100" b="0" i="0" u="none" strike="noStrike" baseline="0">
              <a:solidFill>
                <a:sysClr val="windowText" lastClr="000000"/>
              </a:solidFill>
              <a:latin typeface="ＭＳ Ｐゴシック" pitchFamily="50" charset="-128"/>
              <a:ea typeface="ＭＳ Ｐゴシック" pitchFamily="50" charset="-128"/>
            </a:rPr>
            <a:t>1</a:t>
          </a:r>
          <a:r>
            <a:rPr lang="ja-JP" altLang="en-US" sz="1100" b="0" i="0" u="none" strike="noStrike" baseline="0">
              <a:solidFill>
                <a:sysClr val="windowText" lastClr="000000"/>
              </a:solidFill>
              <a:latin typeface="ＭＳ Ｐゴシック" pitchFamily="50" charset="-128"/>
              <a:ea typeface="ＭＳ Ｐゴシック" pitchFamily="50" charset="-128"/>
            </a:rPr>
            <a:t>期）</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直近期における損益状況を記載しています。</a:t>
          </a: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金額は百万円未満を切り捨てて記載しているため、記載数値を足し合わせても合計値と一致しない場合があります。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baseline="0">
              <a:latin typeface="ＭＳ Ｐゴシック" pitchFamily="50" charset="-128"/>
              <a:ea typeface="ＭＳ Ｐゴシック" pitchFamily="50" charset="-128"/>
              <a:cs typeface="+mn-cs"/>
            </a:rPr>
            <a:t>⑤</a:t>
          </a:r>
          <a:r>
            <a:rPr lang="ja-JP" altLang="ja-JP" sz="1100" b="0" i="0" baseline="0">
              <a:latin typeface="ＭＳ Ｐゴシック" pitchFamily="50" charset="-128"/>
              <a:ea typeface="ＭＳ Ｐゴシック" pitchFamily="50" charset="-128"/>
              <a:cs typeface="+mn-cs"/>
            </a:rPr>
            <a:t>期末鑑定評価の概要</a:t>
          </a:r>
          <a:r>
            <a:rPr lang="ja-JP" altLang="en-US" sz="1100" b="0" i="0" baseline="0">
              <a:latin typeface="ＭＳ Ｐゴシック" pitchFamily="50" charset="-128"/>
              <a:ea typeface="ＭＳ Ｐゴシック" pitchFamily="50" charset="-128"/>
              <a:cs typeface="+mn-cs"/>
            </a:rPr>
            <a:t>（第</a:t>
          </a:r>
          <a:r>
            <a:rPr lang="en-US" altLang="ja-JP" sz="1100" b="0" i="0" baseline="0">
              <a:latin typeface="ＭＳ Ｐゴシック" pitchFamily="50" charset="-128"/>
              <a:ea typeface="ＭＳ Ｐゴシック" pitchFamily="50" charset="-128"/>
              <a:cs typeface="+mn-cs"/>
            </a:rPr>
            <a:t>1</a:t>
          </a:r>
          <a:r>
            <a:rPr lang="ja-JP" altLang="en-US" sz="1100" b="0" i="0" baseline="0">
              <a:latin typeface="ＭＳ Ｐゴシック" pitchFamily="50" charset="-128"/>
              <a:ea typeface="ＭＳ Ｐゴシック" pitchFamily="50" charset="-128"/>
              <a:cs typeface="+mn-cs"/>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r>
            <a:rPr lang="ja-JP" altLang="en-US" sz="1100" b="0" i="0" u="none" strike="noStrike" baseline="0">
              <a:solidFill>
                <a:sysClr val="windowText" lastClr="000000"/>
              </a:solidFill>
              <a:latin typeface="ＭＳ Ｐゴシック" pitchFamily="50" charset="-128"/>
              <a:ea typeface="ＭＳ Ｐゴシック" pitchFamily="50" charset="-128"/>
            </a:rPr>
            <a:t>直近期末時点に保有する物件の</a:t>
          </a:r>
          <a:r>
            <a:rPr lang="ja-JP" altLang="ja-JP" sz="1100">
              <a:solidFill>
                <a:sysClr val="windowText" lastClr="000000"/>
              </a:solidFill>
              <a:latin typeface="ＭＳ Ｐゴシック" pitchFamily="50" charset="-128"/>
              <a:ea typeface="ＭＳ Ｐゴシック" pitchFamily="50" charset="-128"/>
              <a:cs typeface="+mn-cs"/>
            </a:rPr>
            <a:t>期末</a:t>
          </a:r>
          <a:r>
            <a:rPr lang="ja-JP" altLang="en-US" sz="1100">
              <a:solidFill>
                <a:sysClr val="windowText" lastClr="000000"/>
              </a:solidFill>
              <a:latin typeface="ＭＳ Ｐゴシック" pitchFamily="50" charset="-128"/>
              <a:ea typeface="ＭＳ Ｐゴシック" pitchFamily="50" charset="-128"/>
              <a:cs typeface="+mn-cs"/>
            </a:rPr>
            <a:t>鑑定評価</a:t>
          </a:r>
          <a:r>
            <a:rPr lang="ja-JP" altLang="ja-JP" sz="1100">
              <a:solidFill>
                <a:sysClr val="windowText" lastClr="000000"/>
              </a:solidFill>
              <a:latin typeface="ＭＳ Ｐゴシック" pitchFamily="50" charset="-128"/>
              <a:ea typeface="ＭＳ Ｐゴシック" pitchFamily="50" charset="-128"/>
              <a:cs typeface="+mn-cs"/>
            </a:rPr>
            <a:t>の概要</a:t>
          </a:r>
          <a:r>
            <a:rPr lang="ja-JP" altLang="en-US" sz="1100">
              <a:solidFill>
                <a:sysClr val="windowText" lastClr="000000"/>
              </a:solidFill>
              <a:latin typeface="ＭＳ Ｐゴシック" pitchFamily="50" charset="-128"/>
              <a:ea typeface="ＭＳ Ｐゴシック" pitchFamily="50" charset="-128"/>
              <a:cs typeface="+mn-cs"/>
            </a:rPr>
            <a:t>を記載しています。　</a:t>
          </a:r>
          <a:endParaRPr lang="en-US" altLang="ja-JP" sz="1100">
            <a:solidFill>
              <a:sysClr val="windowText" lastClr="000000"/>
            </a:solidFill>
            <a:latin typeface="ＭＳ Ｐゴシック" pitchFamily="50" charset="-128"/>
            <a:ea typeface="ＭＳ Ｐゴシック" pitchFamily="50" charset="-128"/>
            <a:cs typeface="+mn-cs"/>
          </a:endParaRPr>
        </a:p>
        <a:p>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r>
            <a:rPr lang="ja-JP" altLang="en-US" sz="1100" b="0" i="0" u="none" strike="noStrike" baseline="0">
              <a:solidFill>
                <a:sysClr val="windowText" lastClr="000000"/>
              </a:solidFill>
              <a:latin typeface="ＭＳ Ｐゴシック" pitchFamily="50" charset="-128"/>
              <a:ea typeface="ＭＳ Ｐゴシック" pitchFamily="50" charset="-128"/>
              <a:cs typeface="+mn-cs"/>
            </a:rPr>
            <a:t>⑥稼働の状況（第</a:t>
          </a:r>
          <a:r>
            <a:rPr lang="en-US" altLang="ja-JP" sz="1100" b="0" i="0" u="none" strike="noStrike" baseline="0">
              <a:solidFill>
                <a:sysClr val="windowText" lastClr="000000"/>
              </a:solidFill>
              <a:latin typeface="ＭＳ Ｐゴシック" pitchFamily="50" charset="-128"/>
              <a:ea typeface="ＭＳ Ｐゴシック" pitchFamily="50" charset="-128"/>
              <a:cs typeface="+mn-cs"/>
            </a:rPr>
            <a:t>1</a:t>
          </a:r>
          <a:r>
            <a:rPr lang="ja-JP" altLang="en-US" sz="1100" b="0" i="0" u="none" strike="noStrike" baseline="0">
              <a:solidFill>
                <a:sysClr val="windowText" lastClr="000000"/>
              </a:solidFill>
              <a:latin typeface="ＭＳ Ｐゴシック" pitchFamily="50" charset="-128"/>
              <a:ea typeface="ＭＳ Ｐゴシック" pitchFamily="50" charset="-128"/>
              <a:cs typeface="+mn-cs"/>
            </a:rPr>
            <a:t>期）</a:t>
          </a:r>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r>
            <a:rPr lang="ja-JP" altLang="en-US" sz="1100" b="0" i="0" baseline="0">
              <a:latin typeface="ＭＳ Ｐゴシック" pitchFamily="50" charset="-128"/>
              <a:ea typeface="ＭＳ Ｐゴシック" pitchFamily="50" charset="-128"/>
              <a:cs typeface="+mn-cs"/>
            </a:rPr>
            <a:t>直近期末時点に</a:t>
          </a:r>
          <a:r>
            <a:rPr lang="ja-JP" altLang="ja-JP" sz="1100" b="0" i="0" baseline="0">
              <a:latin typeface="ＭＳ Ｐゴシック" pitchFamily="50" charset="-128"/>
              <a:ea typeface="ＭＳ Ｐゴシック" pitchFamily="50" charset="-128"/>
              <a:cs typeface="+mn-cs"/>
            </a:rPr>
            <a:t>保有する物件の</a:t>
          </a:r>
          <a:r>
            <a:rPr lang="ja-JP" altLang="en-US" sz="1100" b="0" i="0" baseline="0">
              <a:latin typeface="ＭＳ Ｐゴシック" pitchFamily="50" charset="-128"/>
              <a:ea typeface="ＭＳ Ｐゴシック" pitchFamily="50" charset="-128"/>
              <a:cs typeface="+mn-cs"/>
            </a:rPr>
            <a:t>稼働の状況</a:t>
          </a:r>
          <a:r>
            <a:rPr lang="ja-JP" altLang="ja-JP" sz="1100">
              <a:latin typeface="ＭＳ Ｐゴシック" pitchFamily="50" charset="-128"/>
              <a:ea typeface="ＭＳ Ｐゴシック" pitchFamily="50" charset="-128"/>
              <a:cs typeface="+mn-cs"/>
            </a:rPr>
            <a:t>を記載しています。　</a:t>
          </a:r>
          <a:endParaRPr lang="ja-JP" altLang="en-US" sz="11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0</xdr:col>
      <xdr:colOff>143509</xdr:colOff>
      <xdr:row>14</xdr:row>
      <xdr:rowOff>769</xdr:rowOff>
    </xdr:from>
    <xdr:to>
      <xdr:col>8</xdr:col>
      <xdr:colOff>326383</xdr:colOff>
      <xdr:row>18</xdr:row>
      <xdr:rowOff>261257</xdr:rowOff>
    </xdr:to>
    <xdr:sp macro="" textlink="">
      <xdr:nvSpPr>
        <xdr:cNvPr id="10" name="Rectangle 8"/>
        <xdr:cNvSpPr>
          <a:spLocks noChangeArrowheads="1"/>
        </xdr:cNvSpPr>
      </xdr:nvSpPr>
      <xdr:spPr bwMode="auto">
        <a:xfrm>
          <a:off x="143509" y="9286283"/>
          <a:ext cx="16554988" cy="388543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①ファンド運用状況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総資産経常利益率＝経常利益／</a:t>
          </a:r>
          <a:r>
            <a:rPr lang="en-US" altLang="ja-JP"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（期首総資産額＋期末総資産額）</a:t>
          </a:r>
          <a:r>
            <a:rPr lang="zh-TW" altLang="ja-JP" sz="1100">
              <a:latin typeface="+mn-lt"/>
              <a:ea typeface="+mn-ea"/>
              <a:cs typeface="+mn-cs"/>
            </a:rPr>
            <a:t>／</a:t>
          </a:r>
          <a:r>
            <a:rPr lang="en-US" altLang="ja-JP" sz="1100">
              <a:latin typeface="ＭＳ Ｐゴシック" pitchFamily="50" charset="-128"/>
              <a:ea typeface="ＭＳ Ｐゴシック" pitchFamily="50" charset="-128"/>
              <a:cs typeface="+mn-cs"/>
            </a:rPr>
            <a:t>2}</a:t>
          </a:r>
          <a:r>
            <a:rPr lang="zh-TW" altLang="ja-JP" sz="1100">
              <a:latin typeface="ＭＳ Ｐゴシック" pitchFamily="50" charset="-128"/>
              <a:ea typeface="ＭＳ Ｐゴシック" pitchFamily="50" charset="-128"/>
              <a:cs typeface="+mn-cs"/>
            </a:rPr>
            <a:t>×</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・「年換算値」については、各期の</a:t>
          </a:r>
          <a:r>
            <a:rPr lang="ja-JP" altLang="ja-JP" sz="1100">
              <a:latin typeface="ＭＳ Ｐゴシック" pitchFamily="50" charset="-128"/>
              <a:ea typeface="ＭＳ Ｐゴシック" pitchFamily="50" charset="-128"/>
              <a:cs typeface="+mn-cs"/>
            </a:rPr>
            <a:t>運用日数に基づいて年換算値を算出しています。</a:t>
          </a: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自己資本利益率＝当期純利益／</a:t>
          </a:r>
          <a:r>
            <a:rPr lang="en-US" altLang="ja-JP"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（期首純資産額＋期末純資産額）</a:t>
          </a:r>
          <a:r>
            <a:rPr lang="zh-TW" altLang="ja-JP" sz="1100">
              <a:latin typeface="+mn-lt"/>
              <a:ea typeface="+mn-ea"/>
              <a:cs typeface="+mn-cs"/>
            </a:rPr>
            <a:t>／</a:t>
          </a:r>
          <a:r>
            <a:rPr lang="en-US" altLang="ja-JP" sz="1100">
              <a:latin typeface="ＭＳ Ｐゴシック" pitchFamily="50" charset="-128"/>
              <a:ea typeface="ＭＳ Ｐゴシック" pitchFamily="50" charset="-128"/>
              <a:cs typeface="+mn-cs"/>
            </a:rPr>
            <a:t>2}</a:t>
          </a:r>
          <a:r>
            <a:rPr lang="ja-JP" altLang="ja-JP" sz="1100">
              <a:latin typeface="ＭＳ Ｐゴシック" pitchFamily="50" charset="-128"/>
              <a:ea typeface="ＭＳ Ｐゴシック" pitchFamily="50" charset="-128"/>
              <a:cs typeface="+mn-cs"/>
            </a:rPr>
            <a:t>×</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期末自己資本比率＝期末純資産額／期末総資産額×</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期末有利子負債比率＝期末有利子負債額／期末総資産額×</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配当性向</a:t>
          </a:r>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については、以下の計算式により算出したうえ、小数点第</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位未満を切り捨てています。</a:t>
          </a:r>
        </a:p>
        <a:p>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配当性向＝分配金総額（利益超過分配金を除く）</a:t>
          </a:r>
          <a:r>
            <a:rPr lang="zh-TW" altLang="ja-JP" sz="1100">
              <a:latin typeface="+mn-lt"/>
              <a:ea typeface="+mn-ea"/>
              <a:cs typeface="+mn-cs"/>
            </a:rPr>
            <a:t>／</a:t>
          </a:r>
          <a:r>
            <a:rPr lang="ja-JP" altLang="ja-JP" sz="1100">
              <a:latin typeface="ＭＳ Ｐゴシック" pitchFamily="50" charset="-128"/>
              <a:ea typeface="ＭＳ Ｐゴシック" pitchFamily="50" charset="-128"/>
              <a:cs typeface="+mn-cs"/>
            </a:rPr>
            <a:t>当期純利益×</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賃貸ＮＯＩ＝不動産賃貸事業収益－不動産賃貸事業費用＋当期減価償却費</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ＦＦＯ＝当期純利益＋当期減価償却費</a:t>
          </a:r>
          <a:r>
            <a:rPr lang="ja-JP" altLang="ja-JP" sz="1100">
              <a:latin typeface="ＭＳ Ｐゴシック" pitchFamily="50" charset="-128"/>
              <a:ea typeface="ＭＳ Ｐゴシック" pitchFamily="50" charset="-128"/>
              <a:cs typeface="+mn-cs"/>
            </a:rPr>
            <a:t>＋投資法人債発行費償却＋のれん償却額</a:t>
          </a:r>
          <a:r>
            <a:rPr lang="ja-JP" altLang="ja-JP" sz="1100">
              <a:latin typeface="+mn-lt"/>
              <a:ea typeface="+mn-ea"/>
              <a:cs typeface="+mn-cs"/>
            </a:rPr>
            <a:t>＋</a:t>
          </a:r>
          <a:r>
            <a:rPr lang="ja-JP" altLang="ja-JP" sz="1100">
              <a:latin typeface="ＭＳ Ｐゴシック" pitchFamily="50" charset="-128"/>
              <a:ea typeface="ＭＳ Ｐゴシック" pitchFamily="50" charset="-128"/>
              <a:cs typeface="+mn-cs"/>
            </a:rPr>
            <a:t>減損損失</a:t>
          </a: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口当たりＦＦＯ＝ＦＦＯ／発行済投資口総数</a:t>
          </a:r>
          <a:endParaRPr lang="ja-JP" altLang="en-US" sz="1100" b="0" i="0" u="none" strike="noStrike" baseline="0">
            <a:solidFill>
              <a:sysClr val="windowText" lastClr="000000"/>
            </a:solidFill>
            <a:latin typeface="+mj-ea"/>
            <a:ea typeface="+mj-ea"/>
          </a:endParaRPr>
        </a:p>
      </xdr:txBody>
    </xdr:sp>
    <xdr:clientData/>
  </xdr:twoCellAnchor>
  <xdr:twoCellAnchor>
    <xdr:from>
      <xdr:col>0</xdr:col>
      <xdr:colOff>130624</xdr:colOff>
      <xdr:row>18</xdr:row>
      <xdr:rowOff>310560</xdr:rowOff>
    </xdr:from>
    <xdr:to>
      <xdr:col>8</xdr:col>
      <xdr:colOff>313498</xdr:colOff>
      <xdr:row>19</xdr:row>
      <xdr:rowOff>1434356</xdr:rowOff>
    </xdr:to>
    <xdr:sp macro="" textlink="">
      <xdr:nvSpPr>
        <xdr:cNvPr id="12" name="Rectangle 8"/>
        <xdr:cNvSpPr>
          <a:spLocks noChangeArrowheads="1"/>
        </xdr:cNvSpPr>
      </xdr:nvSpPr>
      <xdr:spPr bwMode="auto">
        <a:xfrm>
          <a:off x="130624" y="13560395"/>
          <a:ext cx="16534498" cy="317671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n-ea"/>
              <a:ea typeface="+mn-ea"/>
            </a:rPr>
            <a:t>②個別物件状況・③物件概要</a:t>
          </a:r>
          <a:endParaRPr lang="en-US" altLang="ja-JP" sz="1100" b="0" i="0" u="none" strike="noStrike" baseline="0">
            <a:solidFill>
              <a:sysClr val="windowText" lastClr="000000"/>
            </a:solidFill>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rtl="0"/>
          <a:r>
            <a:rPr lang="ja-JP" altLang="ja-JP" sz="1100" b="0" i="0" baseline="0">
              <a:latin typeface="+mn-ea"/>
              <a:ea typeface="+mn-ea"/>
              <a:cs typeface="+mn-cs"/>
            </a:rPr>
            <a:t>・「物件番号」とは、本投資法人の独自のルールに基づき、物件毎に付している番号です。</a:t>
          </a:r>
          <a:endParaRPr lang="ja-JP" altLang="ja-JP" sz="1100">
            <a:latin typeface="+mn-ea"/>
            <a:ea typeface="+mn-ea"/>
          </a:endParaRPr>
        </a:p>
        <a:p>
          <a:pPr rtl="0" fontAlgn="base"/>
          <a:endParaRPr lang="en-US" altLang="ja-JP" sz="1100" b="0" i="0" baseline="0">
            <a:latin typeface="+mn-ea"/>
            <a:ea typeface="+mn-ea"/>
            <a:cs typeface="+mn-cs"/>
          </a:endParaRPr>
        </a:p>
        <a:p>
          <a:pPr rtl="0" fontAlgn="base"/>
          <a:r>
            <a:rPr lang="ja-JP" altLang="en-US" sz="1100" b="0" i="0" baseline="0">
              <a:latin typeface="+mn-ea"/>
              <a:ea typeface="+mn-ea"/>
              <a:cs typeface="+mn-cs"/>
            </a:rPr>
            <a:t>・「所在地」については、住居表示を記載しています。住居表示が未実施の物件については登記簿上の建物の所在を記載しています。</a:t>
          </a:r>
          <a:endParaRPr lang="en-US" altLang="ja-JP" sz="1100" b="0" i="0" baseline="0">
            <a:latin typeface="+mn-ea"/>
            <a:ea typeface="+mn-ea"/>
            <a:cs typeface="+mn-cs"/>
          </a:endParaRPr>
        </a:p>
        <a:p>
          <a:pPr rtl="0" fontAlgn="base"/>
          <a:endParaRPr lang="ja-JP" altLang="ja-JP" sz="1100" b="0" i="0" baseline="0">
            <a:latin typeface="+mn-ea"/>
            <a:ea typeface="+mn-ea"/>
            <a:cs typeface="+mn-cs"/>
          </a:endParaRPr>
        </a:p>
        <a:p>
          <a:pPr rtl="0"/>
          <a:r>
            <a:rPr lang="ja-JP" altLang="ja-JP" sz="1100" b="0" i="0" baseline="0">
              <a:latin typeface="+mn-ea"/>
              <a:ea typeface="+mn-ea"/>
              <a:cs typeface="+mn-cs"/>
            </a:rPr>
            <a:t>・「取得価格」とは、当該不動産等の取得に要した諸費用（売買媒介手数料、公租公課等）を含まない金額（不動産売買契約書又は信託受益権売買契約書等に記載された不動産等の売買代金の金額）を記載しています。</a:t>
          </a:r>
          <a:endParaRPr lang="en-US" altLang="ja-JP" sz="1100" b="0" i="0" baseline="0">
            <a:latin typeface="+mn-ea"/>
            <a:ea typeface="+mn-ea"/>
            <a:cs typeface="+mn-cs"/>
          </a:endParaRPr>
        </a:p>
        <a:p>
          <a:pPr rtl="0"/>
          <a:r>
            <a:rPr lang="ja-JP" altLang="en-US" sz="1100" b="0" i="0" baseline="0">
              <a:latin typeface="+mn-ea"/>
              <a:ea typeface="+mn-ea"/>
              <a:cs typeface="+mn-cs"/>
            </a:rPr>
            <a:t>　</a:t>
          </a:r>
          <a:r>
            <a:rPr lang="ja-JP" altLang="ja-JP" sz="1100" b="0" i="0" baseline="0">
              <a:latin typeface="+mn-ea"/>
              <a:ea typeface="+mn-ea"/>
              <a:cs typeface="+mn-cs"/>
            </a:rPr>
            <a:t>また、同一の</a:t>
          </a:r>
          <a:r>
            <a:rPr lang="ja-JP" altLang="en-US" sz="1100" b="0" i="0" baseline="0">
              <a:latin typeface="+mn-ea"/>
              <a:ea typeface="+mn-ea"/>
              <a:cs typeface="+mn-cs"/>
            </a:rPr>
            <a:t>不動産</a:t>
          </a:r>
          <a:r>
            <a:rPr lang="ja-JP" altLang="ja-JP" sz="1100" b="0" i="0" baseline="0">
              <a:latin typeface="+mn-ea"/>
              <a:ea typeface="+mn-ea"/>
              <a:cs typeface="+mn-cs"/>
            </a:rPr>
            <a:t>の持分を</a:t>
          </a:r>
          <a:r>
            <a:rPr lang="ja-JP" altLang="en-US" sz="1100" b="0" i="0" baseline="0">
              <a:latin typeface="+mn-ea"/>
              <a:ea typeface="+mn-ea"/>
              <a:cs typeface="+mn-cs"/>
            </a:rPr>
            <a:t>複数</a:t>
          </a:r>
          <a:r>
            <a:rPr lang="ja-JP" altLang="ja-JP" sz="1100" b="0" i="0" baseline="0">
              <a:latin typeface="+mn-ea"/>
              <a:ea typeface="+mn-ea"/>
              <a:cs typeface="+mn-cs"/>
            </a:rPr>
            <a:t>回に分けて取得した場合</a:t>
          </a:r>
          <a:r>
            <a:rPr lang="ja-JP" altLang="en-US" sz="1100" b="0" i="0" baseline="0">
              <a:latin typeface="+mn-ea"/>
              <a:ea typeface="+mn-ea"/>
              <a:cs typeface="+mn-cs"/>
            </a:rPr>
            <a:t>、当初取得価格と追加取得価格を併記しています。</a:t>
          </a:r>
          <a:endParaRPr lang="en-US" altLang="ja-JP" sz="1100" b="0" i="0" baseline="0">
            <a:latin typeface="+mn-ea"/>
            <a:ea typeface="+mn-ea"/>
            <a:cs typeface="+mn-cs"/>
          </a:endParaRPr>
        </a:p>
        <a:p>
          <a:pPr rtl="0"/>
          <a:r>
            <a:rPr lang="ja-JP" altLang="en-US" sz="1100" b="0" i="0" baseline="0">
              <a:latin typeface="+mn-ea"/>
              <a:ea typeface="+mn-ea"/>
              <a:cs typeface="+mn-cs"/>
            </a:rPr>
            <a:t>　なお、同一の不動産の持分を譲渡した場合には、保有する持分比率を乗じた取得価格を当初取得価格に記載しています。</a:t>
          </a:r>
          <a:endParaRPr lang="ja-JP" altLang="ja-JP" sz="1100">
            <a:latin typeface="+mn-ea"/>
            <a:ea typeface="+mn-ea"/>
          </a:endParaRPr>
        </a:p>
        <a:p>
          <a:pPr rtl="0" fontAlgn="base"/>
          <a:endParaRPr lang="ja-JP" altLang="ja-JP" sz="1100" b="0" i="0" baseline="0">
            <a:latin typeface="+mn-ea"/>
            <a:ea typeface="+mn-ea"/>
            <a:cs typeface="+mn-cs"/>
          </a:endParaRPr>
        </a:p>
        <a:p>
          <a:pPr rtl="0"/>
          <a:r>
            <a:rPr lang="ja-JP" altLang="ja-JP" sz="1100" b="0" i="0" baseline="0">
              <a:latin typeface="+mn-ea"/>
              <a:ea typeface="+mn-ea"/>
              <a:cs typeface="+mn-cs"/>
            </a:rPr>
            <a:t>・</a:t>
          </a:r>
          <a:r>
            <a:rPr lang="ja-JP" altLang="en-US" sz="1100" b="0" i="0" baseline="0">
              <a:latin typeface="+mn-ea"/>
              <a:ea typeface="+mn-ea"/>
              <a:cs typeface="+mn-cs"/>
            </a:rPr>
            <a:t>「敷地面積」、「延床面積」及び、</a:t>
          </a:r>
          <a:r>
            <a:rPr lang="ja-JP" altLang="ja-JP" sz="1100" b="0" i="0" baseline="0">
              <a:latin typeface="+mn-ea"/>
              <a:ea typeface="+mn-ea"/>
              <a:cs typeface="+mn-cs"/>
            </a:rPr>
            <a:t>「竣工日」については、登記簿上の表示を記載しています。</a:t>
          </a:r>
          <a:endParaRPr lang="ja-JP" altLang="ja-JP" sz="1100">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algn="l" rtl="0">
            <a:defRPr sz="1000"/>
          </a:pPr>
          <a:r>
            <a:rPr lang="ja-JP" altLang="en-US" sz="1100" b="0" i="0" u="none" strike="noStrike" baseline="0">
              <a:solidFill>
                <a:sysClr val="windowText" lastClr="000000"/>
              </a:solidFill>
              <a:latin typeface="+mn-ea"/>
              <a:ea typeface="+mn-ea"/>
            </a:rPr>
            <a:t>・「敷地面積」については、本投資法人が準共有持分若しくは区分所有権を保有している場合、建物全体にかかる敷地面積を記載しています。</a:t>
          </a:r>
          <a:endParaRPr lang="en-US" altLang="ja-JP" sz="1100" b="0" i="0" u="none" strike="noStrike" baseline="0">
            <a:solidFill>
              <a:sysClr val="windowText" lastClr="000000"/>
            </a:solidFill>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algn="l" rtl="0">
            <a:defRPr sz="1000"/>
          </a:pPr>
          <a:r>
            <a:rPr lang="ja-JP" altLang="en-US" sz="1100" b="0" i="0" u="none" strike="noStrike" baseline="0">
              <a:solidFill>
                <a:sysClr val="windowText" lastClr="000000"/>
              </a:solidFill>
              <a:latin typeface="+mn-ea"/>
              <a:ea typeface="+mn-ea"/>
            </a:rPr>
            <a:t>・「延床面積」については、本投資法人が準共有持分を保有している場合は建物全体の面積を、区分所有権を保有している場合は専有部分の面積を記載しています。</a:t>
          </a:r>
          <a:endParaRPr lang="en-US" altLang="ja-JP" sz="1100" b="0" i="0" u="none" strike="noStrike" baseline="0">
            <a:solidFill>
              <a:sysClr val="windowText" lastClr="000000"/>
            </a:solidFill>
            <a:latin typeface="+mn-ea"/>
            <a:ea typeface="+mn-ea"/>
          </a:endParaRPr>
        </a:p>
        <a:p>
          <a:pPr algn="l" rtl="0">
            <a:defRPr sz="1000"/>
          </a:pPr>
          <a:endParaRPr lang="ja-JP" altLang="en-US" sz="1100" b="0" i="0" u="none" strike="noStrike" baseline="0">
            <a:solidFill>
              <a:sysClr val="windowText" lastClr="000000"/>
            </a:solidFill>
            <a:latin typeface="+mn-ea"/>
            <a:ea typeface="+mn-ea"/>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baseline="0">
              <a:latin typeface="+mn-ea"/>
              <a:ea typeface="+mn-ea"/>
              <a:cs typeface="+mn-cs"/>
            </a:rPr>
            <a:t>・「</a:t>
          </a:r>
          <a:r>
            <a:rPr lang="ja-JP" altLang="en-US" sz="1100" b="0" i="0" baseline="0">
              <a:latin typeface="+mn-ea"/>
              <a:ea typeface="+mn-ea"/>
              <a:cs typeface="+mn-cs"/>
            </a:rPr>
            <a:t>取得日</a:t>
          </a:r>
          <a:r>
            <a:rPr lang="ja-JP" altLang="ja-JP" sz="1100" b="0" i="0" baseline="0">
              <a:latin typeface="+mn-ea"/>
              <a:ea typeface="+mn-ea"/>
              <a:cs typeface="+mn-cs"/>
            </a:rPr>
            <a:t>」については、同一の建物の持分を</a:t>
          </a:r>
          <a:r>
            <a:rPr lang="ja-JP" altLang="en-US" sz="1100" b="0" i="0" baseline="0">
              <a:latin typeface="+mn-ea"/>
              <a:ea typeface="+mn-ea"/>
              <a:cs typeface="+mn-cs"/>
            </a:rPr>
            <a:t>複数</a:t>
          </a:r>
          <a:r>
            <a:rPr lang="ja-JP" altLang="ja-JP" sz="1100" b="0" i="0" baseline="0">
              <a:latin typeface="+mn-ea"/>
              <a:ea typeface="+mn-ea"/>
              <a:cs typeface="+mn-cs"/>
            </a:rPr>
            <a:t>回に分けて取得した場合、当初取得</a:t>
          </a:r>
          <a:r>
            <a:rPr lang="ja-JP" altLang="en-US" sz="1100" b="0" i="0" baseline="0">
              <a:latin typeface="+mn-ea"/>
              <a:ea typeface="+mn-ea"/>
              <a:cs typeface="+mn-cs"/>
            </a:rPr>
            <a:t>日</a:t>
          </a:r>
          <a:r>
            <a:rPr lang="ja-JP" altLang="ja-JP" sz="1100" b="0" i="0" baseline="0">
              <a:latin typeface="+mn-ea"/>
              <a:ea typeface="+mn-ea"/>
              <a:cs typeface="+mn-cs"/>
            </a:rPr>
            <a:t>と追加取得</a:t>
          </a:r>
          <a:r>
            <a:rPr lang="ja-JP" altLang="en-US" sz="1100" b="0" i="0" baseline="0">
              <a:latin typeface="+mn-ea"/>
              <a:ea typeface="+mn-ea"/>
              <a:cs typeface="+mn-cs"/>
            </a:rPr>
            <a:t>日</a:t>
          </a:r>
          <a:r>
            <a:rPr lang="ja-JP" altLang="ja-JP" sz="1100" b="0" i="0" baseline="0">
              <a:latin typeface="+mn-ea"/>
              <a:ea typeface="+mn-ea"/>
              <a:cs typeface="+mn-cs"/>
            </a:rPr>
            <a:t>を併記しています。</a:t>
          </a:r>
          <a:endParaRPr lang="ja-JP" altLang="ja-JP" sz="1100">
            <a:latin typeface="+mn-ea"/>
            <a:ea typeface="+mn-ea"/>
            <a:cs typeface="+mn-cs"/>
          </a:endParaRPr>
        </a:p>
      </xdr:txBody>
    </xdr:sp>
    <xdr:clientData/>
  </xdr:twoCellAnchor>
  <xdr:twoCellAnchor>
    <xdr:from>
      <xdr:col>0</xdr:col>
      <xdr:colOff>119745</xdr:colOff>
      <xdr:row>19</xdr:row>
      <xdr:rowOff>1660422</xdr:rowOff>
    </xdr:from>
    <xdr:to>
      <xdr:col>8</xdr:col>
      <xdr:colOff>302619</xdr:colOff>
      <xdr:row>20</xdr:row>
      <xdr:rowOff>430306</xdr:rowOff>
    </xdr:to>
    <xdr:sp macro="" textlink="">
      <xdr:nvSpPr>
        <xdr:cNvPr id="13" name="Rectangle 8"/>
        <xdr:cNvSpPr>
          <a:spLocks noChangeArrowheads="1"/>
        </xdr:cNvSpPr>
      </xdr:nvSpPr>
      <xdr:spPr bwMode="auto">
        <a:xfrm>
          <a:off x="119745" y="16963175"/>
          <a:ext cx="16534498" cy="822802"/>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②個別物件状況・④個別物件収支（第</a:t>
          </a:r>
          <a:r>
            <a:rPr lang="en-US" altLang="ja-JP" sz="1100" b="0" i="0" u="none" strike="noStrike" baseline="0">
              <a:solidFill>
                <a:sysClr val="windowText" lastClr="000000"/>
              </a:solidFill>
              <a:latin typeface="ＭＳ Ｐゴシック" pitchFamily="50" charset="-128"/>
              <a:ea typeface="ＭＳ Ｐゴシック" pitchFamily="50" charset="-128"/>
            </a:rPr>
            <a:t>1</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a:r>
            <a:rPr lang="ja-JP" altLang="ja-JP" sz="1100" b="0" i="0" baseline="0">
              <a:latin typeface="ＭＳ Ｐゴシック" pitchFamily="50" charset="-128"/>
              <a:ea typeface="ＭＳ Ｐゴシック" pitchFamily="50" charset="-128"/>
              <a:cs typeface="+mn-cs"/>
            </a:rPr>
            <a:t>・「不動産賃貸事業収益合計」とは、</a:t>
          </a:r>
          <a:r>
            <a:rPr lang="ja-JP" altLang="en-US" sz="1100" b="0" i="0" baseline="0">
              <a:latin typeface="ＭＳ Ｐゴシック" pitchFamily="50" charset="-128"/>
              <a:ea typeface="ＭＳ Ｐゴシック" pitchFamily="50" charset="-128"/>
              <a:cs typeface="+mn-cs"/>
            </a:rPr>
            <a:t>直近期</a:t>
          </a:r>
          <a:r>
            <a:rPr lang="ja-JP" altLang="ja-JP" sz="1100" b="0" i="0" baseline="0">
              <a:latin typeface="ＭＳ Ｐゴシック" pitchFamily="50" charset="-128"/>
              <a:ea typeface="ＭＳ Ｐゴシック" pitchFamily="50" charset="-128"/>
              <a:cs typeface="+mn-cs"/>
            </a:rPr>
            <a:t>の不動産賃貸事業収益（当該決算期中に取得</a:t>
          </a:r>
          <a:r>
            <a:rPr lang="ja-JP" altLang="en-US" sz="1100" b="0" i="0" baseline="0">
              <a:latin typeface="ＭＳ Ｐゴシック" pitchFamily="50" charset="-128"/>
              <a:ea typeface="ＭＳ Ｐゴシック" pitchFamily="50" charset="-128"/>
              <a:cs typeface="+mn-cs"/>
            </a:rPr>
            <a:t>・譲渡</a:t>
          </a:r>
          <a:r>
            <a:rPr lang="ja-JP" altLang="ja-JP" sz="1100" b="0" i="0" baseline="0">
              <a:latin typeface="ＭＳ Ｐゴシック" pitchFamily="50" charset="-128"/>
              <a:ea typeface="ＭＳ Ｐゴシック" pitchFamily="50" charset="-128"/>
              <a:cs typeface="+mn-cs"/>
            </a:rPr>
            <a:t>した資産については取得日</a:t>
          </a:r>
          <a:r>
            <a:rPr lang="ja-JP" altLang="en-US" sz="1100" b="0" i="0" baseline="0">
              <a:latin typeface="ＭＳ Ｐゴシック" pitchFamily="50" charset="-128"/>
              <a:ea typeface="ＭＳ Ｐゴシック" pitchFamily="50" charset="-128"/>
              <a:cs typeface="+mn-cs"/>
            </a:rPr>
            <a:t>以降・譲渡まで</a:t>
          </a:r>
          <a:r>
            <a:rPr lang="ja-JP" altLang="ja-JP" sz="1100" b="0" i="0" baseline="0">
              <a:latin typeface="ＭＳ Ｐゴシック" pitchFamily="50" charset="-128"/>
              <a:ea typeface="ＭＳ Ｐゴシック" pitchFamily="50" charset="-128"/>
              <a:cs typeface="+mn-cs"/>
            </a:rPr>
            <a:t>の不動産賃貸事業収益）を記載しています。</a:t>
          </a:r>
          <a:endParaRPr lang="ja-JP" altLang="ja-JP">
            <a:latin typeface="ＭＳ Ｐゴシック" pitchFamily="50" charset="-128"/>
            <a:ea typeface="ＭＳ Ｐゴシック" pitchFamily="50" charset="-128"/>
          </a:endParaRPr>
        </a:p>
      </xdr:txBody>
    </xdr:sp>
    <xdr:clientData/>
  </xdr:twoCellAnchor>
  <xdr:twoCellAnchor>
    <xdr:from>
      <xdr:col>0</xdr:col>
      <xdr:colOff>125503</xdr:colOff>
      <xdr:row>20</xdr:row>
      <xdr:rowOff>1481749</xdr:rowOff>
    </xdr:from>
    <xdr:to>
      <xdr:col>8</xdr:col>
      <xdr:colOff>308377</xdr:colOff>
      <xdr:row>35</xdr:row>
      <xdr:rowOff>134471</xdr:rowOff>
    </xdr:to>
    <xdr:sp macro="" textlink="">
      <xdr:nvSpPr>
        <xdr:cNvPr id="14" name="Rectangle 8"/>
        <xdr:cNvSpPr>
          <a:spLocks noChangeArrowheads="1"/>
        </xdr:cNvSpPr>
      </xdr:nvSpPr>
      <xdr:spPr bwMode="auto">
        <a:xfrm>
          <a:off x="125503" y="18837420"/>
          <a:ext cx="16534498" cy="309025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②個別物件状況・⑥稼働の状況（第</a:t>
          </a:r>
          <a:r>
            <a:rPr lang="en-US" altLang="ja-JP" sz="1100" b="0" i="0" u="none" strike="noStrike" baseline="0">
              <a:solidFill>
                <a:sysClr val="windowText" lastClr="000000"/>
              </a:solidFill>
              <a:latin typeface="ＭＳ Ｐゴシック" pitchFamily="50" charset="-128"/>
              <a:ea typeface="ＭＳ Ｐゴシック" pitchFamily="50" charset="-128"/>
            </a:rPr>
            <a:t>1</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fontAlgn="base"/>
          <a:r>
            <a:rPr lang="ja-JP" altLang="ja-JP" sz="1100" b="0" i="0" baseline="0">
              <a:latin typeface="ＭＳ Ｐゴシック" pitchFamily="50" charset="-128"/>
              <a:ea typeface="ＭＳ Ｐゴシック" pitchFamily="50" charset="-128"/>
              <a:cs typeface="+mn-cs"/>
            </a:rPr>
            <a:t>・「賃貸可能面積」は、登記簿上の表示ではなく、　賃貸借契約書記載の面積であり、建物竣工図等をもとに算出した面積です。</a:t>
          </a:r>
          <a:endParaRPr lang="en-US" altLang="ja-JP" sz="1100" b="0" i="0" baseline="0">
            <a:latin typeface="ＭＳ Ｐゴシック" pitchFamily="50" charset="-128"/>
            <a:ea typeface="ＭＳ Ｐゴシック" pitchFamily="50" charset="-128"/>
            <a:cs typeface="+mn-cs"/>
          </a:endParaRPr>
        </a:p>
        <a:p>
          <a:pPr rtl="0" fontAlgn="base"/>
          <a:r>
            <a:rPr lang="ja-JP" altLang="en-US" sz="1100" b="0" i="0" baseline="0">
              <a:latin typeface="ＭＳ Ｐゴシック" pitchFamily="50" charset="-128"/>
              <a:ea typeface="ＭＳ Ｐゴシック" pitchFamily="50" charset="-128"/>
              <a:cs typeface="+mn-cs"/>
            </a:rPr>
            <a:t>　</a:t>
          </a:r>
          <a:r>
            <a:rPr lang="ja-JP" altLang="ja-JP" sz="1100" b="0" i="0" baseline="0">
              <a:latin typeface="ＭＳ Ｐゴシック" pitchFamily="50" charset="-128"/>
              <a:ea typeface="ＭＳ Ｐゴシック" pitchFamily="50" charset="-128"/>
              <a:cs typeface="+mn-cs"/>
            </a:rPr>
            <a:t>登記簿上の表示に基づく延床面積とは必ずしも一致せず、場合により上回ることがあります。底地については、登記簿上の土地面積を契約面積として記載しています。</a:t>
          </a:r>
        </a:p>
        <a:p>
          <a:pPr rtl="0" fontAlgn="base"/>
          <a:endParaRPr lang="ja-JP" altLang="ja-JP" sz="1100" b="0" i="0" baseline="0">
            <a:latin typeface="ＭＳ Ｐゴシック" pitchFamily="50" charset="-128"/>
            <a:ea typeface="ＭＳ Ｐゴシック" pitchFamily="50" charset="-128"/>
            <a:cs typeface="+mn-cs"/>
          </a:endParaRPr>
        </a:p>
        <a:p>
          <a:pPr rtl="0" fontAlgn="base"/>
          <a:r>
            <a:rPr lang="ja-JP" altLang="ja-JP" sz="1100" b="0" i="0" baseline="0">
              <a:latin typeface="ＭＳ Ｐゴシック" pitchFamily="50" charset="-128"/>
              <a:ea typeface="ＭＳ Ｐゴシック" pitchFamily="50" charset="-128"/>
              <a:cs typeface="+mn-cs"/>
            </a:rPr>
            <a:t>・「賃貸面積」とは、個別物件において実際にエンドテナントとの間で賃貸借契約が締結され、且つ賃貸が行われている面積を記載しています。</a:t>
          </a:r>
        </a:p>
        <a:p>
          <a:pPr rtl="0" fontAlgn="base"/>
          <a:endParaRPr lang="ja-JP" altLang="ja-JP" sz="1100" b="0" i="0" baseline="0">
            <a:latin typeface="ＭＳ Ｐゴシック" pitchFamily="50" charset="-128"/>
            <a:ea typeface="ＭＳ Ｐゴシック" pitchFamily="50" charset="-128"/>
            <a:cs typeface="+mn-cs"/>
          </a:endParaRPr>
        </a:p>
        <a:p>
          <a:pPr rtl="0"/>
          <a:r>
            <a:rPr lang="ja-JP" altLang="ja-JP" sz="1100" b="0" i="0" baseline="0">
              <a:latin typeface="ＭＳ Ｐゴシック" pitchFamily="50" charset="-128"/>
              <a:ea typeface="ＭＳ Ｐゴシック" pitchFamily="50" charset="-128"/>
              <a:cs typeface="+mn-cs"/>
            </a:rPr>
            <a:t>・「稼働率」とは、個別物件の賃貸可能面積に占める賃貸面積の割合として求めています。（小数点第</a:t>
          </a:r>
          <a:r>
            <a:rPr lang="en-US" altLang="ja-JP" sz="1100" b="0" i="0" baseline="0">
              <a:latin typeface="ＭＳ Ｐゴシック" pitchFamily="50" charset="-128"/>
              <a:ea typeface="ＭＳ Ｐゴシック" pitchFamily="50" charset="-128"/>
              <a:cs typeface="+mn-cs"/>
            </a:rPr>
            <a:t>2</a:t>
          </a:r>
          <a:r>
            <a:rPr lang="ja-JP" altLang="ja-JP" sz="1100" b="0" i="0" baseline="0">
              <a:latin typeface="ＭＳ Ｐゴシック" pitchFamily="50" charset="-128"/>
              <a:ea typeface="ＭＳ Ｐゴシック" pitchFamily="50" charset="-128"/>
              <a:cs typeface="+mn-cs"/>
            </a:rPr>
            <a:t>位を四捨五入しています。）</a:t>
          </a:r>
          <a:endParaRPr lang="en-US" altLang="ja-JP" sz="1100" b="0" i="0" baseline="0">
            <a:latin typeface="ＭＳ Ｐゴシック" pitchFamily="50" charset="-128"/>
            <a:ea typeface="ＭＳ Ｐゴシック" pitchFamily="50" charset="-128"/>
            <a:cs typeface="+mn-cs"/>
          </a:endParaRPr>
        </a:p>
        <a:p>
          <a:pPr rtl="0"/>
          <a:endParaRPr lang="en-US" altLang="ja-JP" sz="1100" b="0" i="0" baseline="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「テナント数」</a:t>
          </a:r>
          <a:r>
            <a:rPr lang="ja-JP" altLang="en-US" sz="1100">
              <a:latin typeface="ＭＳ Ｐゴシック" pitchFamily="50" charset="-128"/>
              <a:ea typeface="ＭＳ Ｐゴシック" pitchFamily="50" charset="-128"/>
              <a:cs typeface="+mn-cs"/>
            </a:rPr>
            <a:t>について</a:t>
          </a:r>
          <a:r>
            <a:rPr lang="ja-JP" altLang="ja-JP" sz="1100">
              <a:latin typeface="ＭＳ Ｐゴシック" pitchFamily="50" charset="-128"/>
              <a:ea typeface="ＭＳ Ｐゴシック" pitchFamily="50" charset="-128"/>
              <a:cs typeface="+mn-cs"/>
            </a:rPr>
            <a:t>は、マスターリース契約における賃借人がエンドテナントに対し当該貸室の転貸を行う契約が締結されている場合については、当該マスターリース契約の賃借人を</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テナントと数えています。</a:t>
          </a:r>
          <a:r>
            <a:rPr lang="ja-JP" altLang="en-US" sz="1100">
              <a:latin typeface="ＭＳ Ｐゴシック" pitchFamily="50" charset="-128"/>
              <a:ea typeface="ＭＳ Ｐゴシック" pitchFamily="50" charset="-128"/>
              <a:cs typeface="+mn-cs"/>
            </a:rPr>
            <a:t>　</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但し、マスターリース契約における賃借人から受領する賃料が、当該賃借人がエンドテナントから受領する賃料と同額とされているいわゆるパス・スルー型のマスターリース契約となっている資産については、エンドテナントの総数を記載しています。</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また、特定のテナントが特定の資産にて複数の貸室を賃借している場合についてはこれを当該資産について</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テナントと数え、複数の資産を賃借している場合には別に数えて小計及び合計欄には延べテナント数を記載しています。</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居住用施設</a:t>
          </a:r>
          <a:r>
            <a:rPr lang="ja-JP" altLang="ja-JP" sz="1100">
              <a:latin typeface="ＭＳ Ｐゴシック" pitchFamily="50" charset="-128"/>
              <a:ea typeface="ＭＳ Ｐゴシック" pitchFamily="50" charset="-128"/>
              <a:cs typeface="+mn-cs"/>
            </a:rPr>
            <a:t>部分については</a:t>
          </a:r>
          <a:r>
            <a:rPr lang="ja-JP" altLang="en-US" sz="1100">
              <a:latin typeface="ＭＳ Ｐゴシック" pitchFamily="50" charset="-128"/>
              <a:ea typeface="ＭＳ Ｐゴシック" pitchFamily="50" charset="-128"/>
              <a:cs typeface="+mn-cs"/>
            </a:rPr>
            <a:t>パス・スルー型の</a:t>
          </a:r>
          <a:r>
            <a:rPr lang="ja-JP" altLang="ja-JP" sz="1100">
              <a:latin typeface="ＭＳ Ｐゴシック" pitchFamily="50" charset="-128"/>
              <a:ea typeface="ＭＳ Ｐゴシック" pitchFamily="50" charset="-128"/>
              <a:cs typeface="+mn-cs"/>
            </a:rPr>
            <a:t>マスターリース契約における賃借人がエンドテナントに対し当該貸室の転貸を行う契約が締結されているため、当該マスターリース契約の賃借人を</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テナントと数えて、建物全体に係るテナントの総数を記載しています。</a:t>
          </a:r>
          <a:endParaRPr lang="ja-JP" altLang="ja-JP" sz="1100">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a:t>
          </a:r>
          <a:r>
            <a:rPr lang="ja-JP" altLang="ja-JP" sz="1100">
              <a:latin typeface="ＭＳ Ｐゴシック" pitchFamily="50" charset="-128"/>
              <a:ea typeface="ＭＳ Ｐゴシック" pitchFamily="50" charset="-128"/>
              <a:cs typeface="+mn-cs"/>
            </a:rPr>
            <a:t>「敷金・保証金」は、</a:t>
          </a:r>
          <a:r>
            <a:rPr lang="en-US" altLang="ja-JP" sz="1100">
              <a:latin typeface="ＭＳ Ｐゴシック" pitchFamily="50" charset="-128"/>
              <a:ea typeface="ＭＳ Ｐゴシック" pitchFamily="50" charset="-128"/>
              <a:cs typeface="+mn-cs"/>
            </a:rPr>
            <a:t>2016</a:t>
          </a:r>
          <a:r>
            <a:rPr lang="ja-JP" altLang="ja-JP" sz="1100">
              <a:latin typeface="ＭＳ Ｐゴシック" pitchFamily="50" charset="-128"/>
              <a:ea typeface="ＭＳ Ｐゴシック" pitchFamily="50" charset="-128"/>
              <a:cs typeface="+mn-cs"/>
            </a:rPr>
            <a:t>年</a:t>
          </a:r>
          <a:r>
            <a:rPr lang="en-US" altLang="ja-JP" sz="1100">
              <a:latin typeface="ＭＳ Ｐゴシック" pitchFamily="50" charset="-128"/>
              <a:ea typeface="ＭＳ Ｐゴシック" pitchFamily="50" charset="-128"/>
              <a:cs typeface="+mn-cs"/>
            </a:rPr>
            <a:t>2</a:t>
          </a:r>
          <a:r>
            <a:rPr lang="ja-JP" altLang="ja-JP" sz="1100">
              <a:latin typeface="ＭＳ Ｐゴシック" pitchFamily="50" charset="-128"/>
              <a:ea typeface="ＭＳ Ｐゴシック" pitchFamily="50" charset="-128"/>
              <a:cs typeface="+mn-cs"/>
            </a:rPr>
            <a:t>月末日現在における個々の資産に係るエンドテナントとの間の各賃貸借契約書に記載された敷金・保証金の残高の合計額（百万円未満を切り捨てています。）を記載しています。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0</xdr:col>
      <xdr:colOff>107580</xdr:colOff>
      <xdr:row>20</xdr:row>
      <xdr:rowOff>511018</xdr:rowOff>
    </xdr:from>
    <xdr:to>
      <xdr:col>8</xdr:col>
      <xdr:colOff>290454</xdr:colOff>
      <xdr:row>20</xdr:row>
      <xdr:rowOff>1237149</xdr:rowOff>
    </xdr:to>
    <xdr:sp macro="" textlink="">
      <xdr:nvSpPr>
        <xdr:cNvPr id="15" name="Rectangle 8"/>
        <xdr:cNvSpPr>
          <a:spLocks noChangeArrowheads="1"/>
        </xdr:cNvSpPr>
      </xdr:nvSpPr>
      <xdr:spPr bwMode="auto">
        <a:xfrm>
          <a:off x="107580" y="17866689"/>
          <a:ext cx="16534498" cy="72613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②個別物件状況・⑤期末鑑定評価の概要（第</a:t>
          </a:r>
          <a:r>
            <a:rPr lang="en-US" altLang="ja-JP" sz="1100" b="0" i="0" u="none" strike="noStrike" baseline="0">
              <a:solidFill>
                <a:sysClr val="windowText" lastClr="000000"/>
              </a:solidFill>
              <a:latin typeface="ＭＳ Ｐゴシック" pitchFamily="50" charset="-128"/>
              <a:ea typeface="ＭＳ Ｐゴシック" pitchFamily="50" charset="-128"/>
            </a:rPr>
            <a:t>1</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a:r>
            <a:rPr lang="ja-JP" altLang="ja-JP" sz="1100" b="0" i="0" baseline="0">
              <a:latin typeface="ＭＳ Ｐゴシック" pitchFamily="50" charset="-128"/>
              <a:ea typeface="ＭＳ Ｐゴシック" pitchFamily="50" charset="-128"/>
              <a:cs typeface="+mn-cs"/>
            </a:rPr>
            <a:t>・「</a:t>
          </a:r>
          <a:r>
            <a:rPr lang="ja-JP" altLang="en-US" sz="1100" b="0" i="0" baseline="0">
              <a:latin typeface="ＭＳ Ｐゴシック" pitchFamily="50" charset="-128"/>
              <a:ea typeface="ＭＳ Ｐゴシック" pitchFamily="50" charset="-128"/>
              <a:cs typeface="+mn-cs"/>
            </a:rPr>
            <a:t>期末鑑定価格」及び、直接還元法・</a:t>
          </a:r>
          <a:r>
            <a:rPr lang="en-US" altLang="ja-JP" sz="1100" b="0" i="0" baseline="0">
              <a:latin typeface="ＭＳ Ｐゴシック" pitchFamily="50" charset="-128"/>
              <a:ea typeface="ＭＳ Ｐゴシック" pitchFamily="50" charset="-128"/>
              <a:cs typeface="+mn-cs"/>
            </a:rPr>
            <a:t>DCF</a:t>
          </a:r>
          <a:r>
            <a:rPr lang="ja-JP" altLang="en-US" sz="1100" b="0" i="0" baseline="0">
              <a:latin typeface="ＭＳ Ｐゴシック" pitchFamily="50" charset="-128"/>
              <a:ea typeface="ＭＳ Ｐゴシック" pitchFamily="50" charset="-128"/>
              <a:cs typeface="+mn-cs"/>
            </a:rPr>
            <a:t>法の「収益価格」について、本投資法人が信託受益権の準共有持分を保有している場合は、準共有持分の割合を乗じた数値を記載しています。</a:t>
          </a:r>
          <a:endParaRPr lang="en-US" altLang="ja-JP" sz="1100" b="0" i="0" baseline="0">
            <a:latin typeface="ＭＳ Ｐゴシック" pitchFamily="50" charset="-128"/>
            <a:ea typeface="ＭＳ Ｐゴシック"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fs13f1\&#37326;&#26449;&#19981;&#21205;&#29987;&#25237;&#20449;\Agent\Fin\MOTOMURA\DaVinci\Verona\applications\VeronaAppli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fs13f1\&#37326;&#26449;&#19981;&#21205;&#29987;&#25237;&#20449;\WINNT\Profiles\ichitani\&#65411;&#65438;&#65405;&#65400;&#65412;&#65391;&#65420;&#65439;\&#30446;&#30333;&#20013;&#37326;&#12499;&#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_TKO003\02&#26989;&#21209;&#31649;&#29702;&#37096;\WINDOWS\&#65411;&#65438;&#65405;&#65400;&#65412;&#65391;&#65420;&#65439;\&#12463;&#12524;&#12483;&#12475;&#12531;&#12488;&#22269;&#31435;\&#31649;&#29702;&#35336;&#30011;&#26360;&#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e02"/>
      <sheetName val="FireattachCo-ins."/>
      <sheetName val="Fireattach02"/>
      <sheetName val="CGL02"/>
      <sheetName val="CGLattach02"/>
      <sheetName val="Comm"/>
      <sheetName val="Comm (2)"/>
      <sheetName val="Comm (revised)"/>
    </sheetNames>
    <sheetDataSet>
      <sheetData sheetId="0" refreshError="1">
        <row r="40">
          <cell r="P40" t="str">
            <v>Various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jiro nakano"/>
      <sheetName val="matrix"/>
      <sheetName val="積算"/>
    </sheetNames>
    <sheetDataSet>
      <sheetData sheetId="0" refreshError="1">
        <row r="3">
          <cell r="E3" t="str">
            <v>mejiro nakano building</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1)"/>
      <sheetName val="入力シート(2)"/>
      <sheetName val="消防表紙"/>
      <sheetName val="総括表"/>
      <sheetName val="1.非常警報"/>
      <sheetName val="1.自火報"/>
      <sheetName val="1.自火報 (2)"/>
      <sheetName val="2.防排煙"/>
      <sheetName val="3.粉末消火"/>
      <sheetName val="4.屋内消火"/>
      <sheetName val="5.避難器具"/>
      <sheetName val="6.消火器具"/>
      <sheetName val="7.連結送水"/>
      <sheetName val="10.誘導灯"/>
      <sheetName val="8.非常放送"/>
      <sheetName val="9.非常コンセント"/>
      <sheetName val="10.住宅火災"/>
      <sheetName val="11.泡消火設備"/>
      <sheetName val="積算表"/>
      <sheetName val="電灯"/>
      <sheetName val="動力"/>
      <sheetName val="管理委託料内訳"/>
      <sheetName val="収支表"/>
      <sheetName val="表紙"/>
      <sheetName val="挨拶"/>
      <sheetName val="目次"/>
      <sheetName val="会社(1)"/>
      <sheetName val="会社(2)"/>
      <sheetName val="企業理念"/>
      <sheetName val="特徴"/>
      <sheetName val="総合管理ｼｽﾃﾑ"/>
      <sheetName val="管理スタッフ"/>
      <sheetName val="概要"/>
      <sheetName val="見積"/>
      <sheetName val="費用の比較"/>
      <sheetName val="業務内容"/>
      <sheetName val="管理シフト"/>
      <sheetName val="確認要望"/>
      <sheetName val="その他提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21"/>
  <sheetViews>
    <sheetView tabSelected="1" zoomScale="85" zoomScaleNormal="85" workbookViewId="0"/>
  </sheetViews>
  <sheetFormatPr defaultColWidth="9" defaultRowHeight="13.2" x14ac:dyDescent="0.2"/>
  <cols>
    <col min="1" max="1" width="175.33203125" style="2" customWidth="1"/>
    <col min="2" max="16384" width="9" style="2"/>
  </cols>
  <sheetData>
    <row r="1" spans="1:1" ht="21" customHeight="1" x14ac:dyDescent="0.2">
      <c r="A1" s="1" t="s">
        <v>12</v>
      </c>
    </row>
    <row r="2" spans="1:1" x14ac:dyDescent="0.2">
      <c r="A2" s="3"/>
    </row>
    <row r="3" spans="1:1" x14ac:dyDescent="0.2">
      <c r="A3" s="3"/>
    </row>
    <row r="4" spans="1:1" ht="25.5" customHeight="1" x14ac:dyDescent="0.2">
      <c r="A4" s="4"/>
    </row>
    <row r="5" spans="1:1" x14ac:dyDescent="0.2">
      <c r="A5" s="3"/>
    </row>
    <row r="6" spans="1:1" ht="98.25" customHeight="1" x14ac:dyDescent="0.2">
      <c r="A6" s="5"/>
    </row>
    <row r="7" spans="1:1" ht="36" customHeight="1" x14ac:dyDescent="0.2">
      <c r="A7" s="5"/>
    </row>
    <row r="8" spans="1:1" ht="30.6" customHeight="1" x14ac:dyDescent="0.2">
      <c r="A8" s="4"/>
    </row>
    <row r="9" spans="1:1" ht="14.25" customHeight="1" x14ac:dyDescent="0.2">
      <c r="A9" s="4"/>
    </row>
    <row r="10" spans="1:1" s="349" customFormat="1" ht="162" customHeight="1" x14ac:dyDescent="0.2">
      <c r="A10" s="348"/>
    </row>
    <row r="11" spans="1:1" ht="177" customHeight="1" x14ac:dyDescent="0.2">
      <c r="A11" s="4"/>
    </row>
    <row r="12" spans="1:1" s="349" customFormat="1" ht="60.6" customHeight="1" x14ac:dyDescent="0.2">
      <c r="A12" s="348"/>
    </row>
    <row r="13" spans="1:1" s="349" customFormat="1" ht="21" customHeight="1" x14ac:dyDescent="0.2">
      <c r="A13" s="348"/>
    </row>
    <row r="14" spans="1:1" ht="69.599999999999994" customHeight="1" x14ac:dyDescent="0.2">
      <c r="A14" s="5"/>
    </row>
    <row r="15" spans="1:1" x14ac:dyDescent="0.2">
      <c r="A15" s="5"/>
    </row>
    <row r="16" spans="1:1" ht="25.5" customHeight="1" x14ac:dyDescent="0.2">
      <c r="A16" s="4"/>
    </row>
    <row r="17" spans="1:1" s="349" customFormat="1" ht="86.4" customHeight="1" x14ac:dyDescent="0.2">
      <c r="A17" s="348"/>
    </row>
    <row r="18" spans="1:1" ht="161.4" customHeight="1" x14ac:dyDescent="0.2">
      <c r="A18" s="5"/>
    </row>
    <row r="19" spans="1:1" s="349" customFormat="1" ht="161.4" customHeight="1" x14ac:dyDescent="0.2">
      <c r="A19" s="350"/>
    </row>
    <row r="20" spans="1:1" s="349" customFormat="1" ht="161.4" customHeight="1" x14ac:dyDescent="0.2">
      <c r="A20" s="350"/>
    </row>
    <row r="21" spans="1:1" s="349" customFormat="1" ht="161.4" customHeight="1" x14ac:dyDescent="0.2">
      <c r="A21" s="350"/>
    </row>
  </sheetData>
  <phoneticPr fontId="2"/>
  <pageMargins left="0.78700000000000003" right="0.78700000000000003" top="0.98399999999999999" bottom="0.98399999999999999" header="0.51200000000000001" footer="0.51200000000000001"/>
  <pageSetup paperSize="8" scale="63"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showGridLines="0" zoomScaleNormal="100" workbookViewId="0">
      <pane ySplit="4" topLeftCell="A5" activePane="bottomLeft" state="frozen"/>
      <selection pane="bottomLeft"/>
    </sheetView>
  </sheetViews>
  <sheetFormatPr defaultColWidth="9" defaultRowHeight="15" x14ac:dyDescent="0.2"/>
  <cols>
    <col min="1" max="1" width="3.44140625" style="10" customWidth="1"/>
    <col min="2" max="2" width="36.88671875" style="10" customWidth="1"/>
    <col min="3" max="3" width="11" style="10" customWidth="1"/>
    <col min="4" max="4" width="17.21875" style="10" customWidth="1"/>
    <col min="5" max="16384" width="9" style="10"/>
  </cols>
  <sheetData>
    <row r="1" spans="1:5" ht="16.95" customHeight="1" x14ac:dyDescent="0.2">
      <c r="A1" s="6"/>
      <c r="B1" s="6"/>
      <c r="C1" s="6"/>
      <c r="D1" s="6"/>
    </row>
    <row r="2" spans="1:5" s="11" customFormat="1" ht="18.600000000000001" customHeight="1" x14ac:dyDescent="0.2">
      <c r="A2" s="163"/>
      <c r="B2" s="382"/>
      <c r="C2" s="383"/>
      <c r="D2" s="312" t="s">
        <v>797</v>
      </c>
      <c r="E2" s="227"/>
    </row>
    <row r="3" spans="1:5" s="248" customFormat="1" ht="18.600000000000001" customHeight="1" x14ac:dyDescent="0.2">
      <c r="A3" s="163"/>
      <c r="B3" s="384" t="s">
        <v>822</v>
      </c>
      <c r="C3" s="385"/>
      <c r="D3" s="313">
        <v>42278</v>
      </c>
      <c r="E3" s="237"/>
    </row>
    <row r="4" spans="1:5" s="248" customFormat="1" ht="18.600000000000001" customHeight="1" x14ac:dyDescent="0.2">
      <c r="A4" s="163"/>
      <c r="B4" s="386" t="s">
        <v>823</v>
      </c>
      <c r="C4" s="387"/>
      <c r="D4" s="314">
        <v>42429</v>
      </c>
      <c r="E4" s="237"/>
    </row>
    <row r="5" spans="1:5" ht="18.600000000000001" customHeight="1" x14ac:dyDescent="0.2">
      <c r="A5" s="321"/>
      <c r="B5" s="322" t="s">
        <v>847</v>
      </c>
      <c r="C5" s="320" t="s">
        <v>859</v>
      </c>
      <c r="D5" s="320">
        <v>24313</v>
      </c>
      <c r="E5" s="226"/>
    </row>
    <row r="6" spans="1:5" ht="18.600000000000001" customHeight="1" x14ac:dyDescent="0.2">
      <c r="A6" s="321"/>
      <c r="B6" s="323" t="s">
        <v>867</v>
      </c>
      <c r="C6" s="315" t="s">
        <v>859</v>
      </c>
      <c r="D6" s="315">
        <v>24312</v>
      </c>
      <c r="E6" s="226"/>
    </row>
    <row r="7" spans="1:5" ht="18.600000000000001" customHeight="1" x14ac:dyDescent="0.2">
      <c r="A7" s="321"/>
      <c r="B7" s="324" t="s">
        <v>848</v>
      </c>
      <c r="C7" s="316" t="s">
        <v>859</v>
      </c>
      <c r="D7" s="316">
        <v>17830</v>
      </c>
      <c r="E7" s="226"/>
    </row>
    <row r="8" spans="1:5" ht="18.600000000000001" customHeight="1" x14ac:dyDescent="0.2">
      <c r="A8" s="321"/>
      <c r="B8" s="323" t="s">
        <v>871</v>
      </c>
      <c r="C8" s="315" t="s">
        <v>859</v>
      </c>
      <c r="D8" s="315">
        <v>11546</v>
      </c>
      <c r="E8" s="226"/>
    </row>
    <row r="9" spans="1:5" ht="18.600000000000001" customHeight="1" x14ac:dyDescent="0.2">
      <c r="A9" s="321"/>
      <c r="B9" s="324" t="s">
        <v>849</v>
      </c>
      <c r="C9" s="316" t="s">
        <v>859</v>
      </c>
      <c r="D9" s="316">
        <v>6483</v>
      </c>
      <c r="E9" s="226"/>
    </row>
    <row r="10" spans="1:5" ht="18.600000000000001" customHeight="1" x14ac:dyDescent="0.2">
      <c r="A10" s="321"/>
      <c r="B10" s="323" t="s">
        <v>872</v>
      </c>
      <c r="C10" s="315" t="s">
        <v>859</v>
      </c>
      <c r="D10" s="315">
        <v>4050</v>
      </c>
      <c r="E10" s="226"/>
    </row>
    <row r="11" spans="1:5" ht="18.600000000000001" customHeight="1" x14ac:dyDescent="0.2">
      <c r="A11" s="321"/>
      <c r="B11" s="324" t="s">
        <v>850</v>
      </c>
      <c r="C11" s="316" t="s">
        <v>859</v>
      </c>
      <c r="D11" s="316">
        <v>4048</v>
      </c>
      <c r="E11" s="226"/>
    </row>
    <row r="12" spans="1:5" ht="18.600000000000001" customHeight="1" x14ac:dyDescent="0.2">
      <c r="A12" s="321"/>
      <c r="B12" s="323" t="s">
        <v>873</v>
      </c>
      <c r="C12" s="315" t="s">
        <v>859</v>
      </c>
      <c r="D12" s="315">
        <v>928297</v>
      </c>
      <c r="E12" s="226"/>
    </row>
    <row r="13" spans="1:5" x14ac:dyDescent="0.2">
      <c r="A13" s="321"/>
      <c r="B13" s="324" t="s">
        <v>868</v>
      </c>
      <c r="C13" s="316" t="s">
        <v>860</v>
      </c>
      <c r="D13" s="316" t="s">
        <v>262</v>
      </c>
    </row>
    <row r="14" spans="1:5" x14ac:dyDescent="0.2">
      <c r="A14" s="321"/>
      <c r="B14" s="323" t="s">
        <v>874</v>
      </c>
      <c r="C14" s="315" t="s">
        <v>859</v>
      </c>
      <c r="D14" s="315">
        <v>403164</v>
      </c>
    </row>
    <row r="15" spans="1:5" x14ac:dyDescent="0.2">
      <c r="A15" s="321"/>
      <c r="B15" s="324" t="s">
        <v>851</v>
      </c>
      <c r="C15" s="316" t="s">
        <v>859</v>
      </c>
      <c r="D15" s="316">
        <v>477601</v>
      </c>
    </row>
    <row r="16" spans="1:5" x14ac:dyDescent="0.2">
      <c r="A16" s="321"/>
      <c r="B16" s="323" t="s">
        <v>875</v>
      </c>
      <c r="C16" s="315" t="s">
        <v>860</v>
      </c>
      <c r="D16" s="315" t="s">
        <v>262</v>
      </c>
    </row>
    <row r="17" spans="1:4" x14ac:dyDescent="0.2">
      <c r="A17" s="321"/>
      <c r="B17" s="324" t="s">
        <v>852</v>
      </c>
      <c r="C17" s="316" t="s">
        <v>859</v>
      </c>
      <c r="D17" s="316">
        <v>161120</v>
      </c>
    </row>
    <row r="18" spans="1:4" x14ac:dyDescent="0.2">
      <c r="A18" s="321"/>
      <c r="B18" s="323" t="s">
        <v>876</v>
      </c>
      <c r="C18" s="315" t="s">
        <v>861</v>
      </c>
      <c r="D18" s="315">
        <v>3722010</v>
      </c>
    </row>
    <row r="19" spans="1:4" x14ac:dyDescent="0.2">
      <c r="A19" s="321"/>
      <c r="B19" s="324" t="s">
        <v>853</v>
      </c>
      <c r="C19" s="316" t="s">
        <v>862</v>
      </c>
      <c r="D19" s="316">
        <v>128318</v>
      </c>
    </row>
    <row r="20" spans="1:4" x14ac:dyDescent="0.2">
      <c r="A20" s="321"/>
      <c r="B20" s="323" t="s">
        <v>877</v>
      </c>
      <c r="C20" s="315" t="s">
        <v>859</v>
      </c>
      <c r="D20" s="315">
        <v>8259</v>
      </c>
    </row>
    <row r="21" spans="1:4" x14ac:dyDescent="0.2">
      <c r="A21" s="321"/>
      <c r="B21" s="324" t="s">
        <v>854</v>
      </c>
      <c r="C21" s="316" t="s">
        <v>862</v>
      </c>
      <c r="D21" s="316">
        <v>2219</v>
      </c>
    </row>
    <row r="22" spans="1:4" x14ac:dyDescent="0.2">
      <c r="A22" s="321"/>
      <c r="B22" s="323" t="s">
        <v>878</v>
      </c>
      <c r="C22" s="315" t="s">
        <v>862</v>
      </c>
      <c r="D22" s="315">
        <v>317</v>
      </c>
    </row>
    <row r="23" spans="1:4" x14ac:dyDescent="0.2">
      <c r="A23" s="321"/>
      <c r="B23" s="324" t="s">
        <v>869</v>
      </c>
      <c r="C23" s="316" t="s">
        <v>862</v>
      </c>
      <c r="D23" s="316">
        <v>1902</v>
      </c>
    </row>
    <row r="24" spans="1:4" x14ac:dyDescent="0.2">
      <c r="A24" s="321"/>
      <c r="B24" s="323" t="s">
        <v>1445</v>
      </c>
      <c r="C24" s="315" t="s">
        <v>860</v>
      </c>
      <c r="D24" s="325">
        <v>0.4</v>
      </c>
    </row>
    <row r="25" spans="1:4" x14ac:dyDescent="0.2">
      <c r="A25" s="321"/>
      <c r="B25" s="324" t="s">
        <v>1446</v>
      </c>
      <c r="C25" s="316" t="s">
        <v>860</v>
      </c>
      <c r="D25" s="326">
        <v>1</v>
      </c>
    </row>
    <row r="26" spans="1:4" x14ac:dyDescent="0.2">
      <c r="A26" s="321"/>
      <c r="B26" s="323" t="s">
        <v>1447</v>
      </c>
      <c r="C26" s="315" t="s">
        <v>860</v>
      </c>
      <c r="D26" s="325">
        <v>0.8</v>
      </c>
    </row>
    <row r="27" spans="1:4" x14ac:dyDescent="0.2">
      <c r="A27" s="321"/>
      <c r="B27" s="324" t="s">
        <v>1446</v>
      </c>
      <c r="C27" s="316" t="s">
        <v>860</v>
      </c>
      <c r="D27" s="326">
        <v>2</v>
      </c>
    </row>
    <row r="28" spans="1:4" x14ac:dyDescent="0.2">
      <c r="A28" s="321"/>
      <c r="B28" s="323" t="s">
        <v>1448</v>
      </c>
      <c r="C28" s="315" t="s">
        <v>860</v>
      </c>
      <c r="D28" s="325">
        <v>51.4</v>
      </c>
    </row>
    <row r="29" spans="1:4" x14ac:dyDescent="0.2">
      <c r="A29" s="321"/>
      <c r="B29" s="324" t="s">
        <v>870</v>
      </c>
      <c r="C29" s="316" t="s">
        <v>860</v>
      </c>
      <c r="D29" s="316" t="s">
        <v>262</v>
      </c>
    </row>
    <row r="30" spans="1:4" x14ac:dyDescent="0.2">
      <c r="A30" s="321"/>
      <c r="B30" s="323" t="s">
        <v>1449</v>
      </c>
      <c r="C30" s="315" t="s">
        <v>860</v>
      </c>
      <c r="D30" s="325">
        <v>43.4</v>
      </c>
    </row>
    <row r="31" spans="1:4" x14ac:dyDescent="0.2">
      <c r="A31" s="321"/>
      <c r="B31" s="324" t="s">
        <v>855</v>
      </c>
      <c r="C31" s="316" t="s">
        <v>863</v>
      </c>
      <c r="D31" s="316">
        <v>152</v>
      </c>
    </row>
    <row r="32" spans="1:4" x14ac:dyDescent="0.2">
      <c r="A32" s="321"/>
      <c r="B32" s="323" t="s">
        <v>1450</v>
      </c>
      <c r="C32" s="315" t="s">
        <v>860</v>
      </c>
      <c r="D32" s="325">
        <v>29.1</v>
      </c>
    </row>
    <row r="33" spans="1:4" x14ac:dyDescent="0.2">
      <c r="A33" s="321"/>
      <c r="B33" s="324" t="s">
        <v>856</v>
      </c>
      <c r="C33" s="316" t="s">
        <v>864</v>
      </c>
      <c r="D33" s="316">
        <v>261</v>
      </c>
    </row>
    <row r="34" spans="1:4" x14ac:dyDescent="0.2">
      <c r="A34" s="321"/>
      <c r="B34" s="323" t="s">
        <v>879</v>
      </c>
      <c r="C34" s="315" t="s">
        <v>865</v>
      </c>
      <c r="D34" s="327">
        <v>1658140.97</v>
      </c>
    </row>
    <row r="35" spans="1:4" x14ac:dyDescent="0.2">
      <c r="A35" s="321"/>
      <c r="B35" s="324" t="s">
        <v>857</v>
      </c>
      <c r="C35" s="316" t="s">
        <v>864</v>
      </c>
      <c r="D35" s="316">
        <v>1329</v>
      </c>
    </row>
    <row r="36" spans="1:4" x14ac:dyDescent="0.2">
      <c r="A36" s="321"/>
      <c r="B36" s="323" t="s">
        <v>880</v>
      </c>
      <c r="C36" s="315" t="s">
        <v>860</v>
      </c>
      <c r="D36" s="325">
        <v>98.9</v>
      </c>
    </row>
    <row r="37" spans="1:4" x14ac:dyDescent="0.2">
      <c r="A37" s="321"/>
      <c r="B37" s="324" t="s">
        <v>858</v>
      </c>
      <c r="C37" s="316" t="s">
        <v>859</v>
      </c>
      <c r="D37" s="316">
        <v>3471</v>
      </c>
    </row>
    <row r="38" spans="1:4" x14ac:dyDescent="0.2">
      <c r="A38" s="321"/>
      <c r="B38" s="323" t="s">
        <v>881</v>
      </c>
      <c r="C38" s="315" t="s">
        <v>859</v>
      </c>
      <c r="D38" s="315">
        <v>2335</v>
      </c>
    </row>
    <row r="39" spans="1:4" x14ac:dyDescent="0.2">
      <c r="A39" s="321"/>
      <c r="B39" s="324" t="s">
        <v>1457</v>
      </c>
      <c r="C39" s="316" t="s">
        <v>859</v>
      </c>
      <c r="D39" s="316">
        <v>16237</v>
      </c>
    </row>
    <row r="40" spans="1:4" x14ac:dyDescent="0.2">
      <c r="A40" s="321"/>
      <c r="B40" s="323" t="s">
        <v>882</v>
      </c>
      <c r="C40" s="315" t="s">
        <v>859</v>
      </c>
      <c r="D40" s="315">
        <v>9222</v>
      </c>
    </row>
    <row r="41" spans="1:4" x14ac:dyDescent="0.2">
      <c r="A41" s="321"/>
      <c r="B41" s="324" t="s">
        <v>866</v>
      </c>
      <c r="C41" s="316" t="s">
        <v>862</v>
      </c>
      <c r="D41" s="316">
        <v>2477</v>
      </c>
    </row>
    <row r="42" spans="1:4" x14ac:dyDescent="0.2">
      <c r="B42" s="319"/>
      <c r="C42" s="319"/>
      <c r="D42" s="319"/>
    </row>
  </sheetData>
  <mergeCells count="3">
    <mergeCell ref="B2:C2"/>
    <mergeCell ref="B3:C3"/>
    <mergeCell ref="B4:C4"/>
  </mergeCells>
  <phoneticPr fontId="2"/>
  <pageMargins left="0.78740157480314965" right="0.78740157480314965" top="0.39370078740157483" bottom="0.39370078740157483" header="0.51181102362204722" footer="0.51181102362204722"/>
  <pageSetup paperSize="9" scale="84"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7"/>
  <sheetViews>
    <sheetView showGridLines="0" zoomScaleNormal="100" zoomScaleSheetLayoutView="85" workbookViewId="0">
      <pane ySplit="2" topLeftCell="A3" activePane="bottomLeft" state="frozen"/>
      <selection pane="bottomLeft" activeCell="B28" sqref="B28"/>
    </sheetView>
  </sheetViews>
  <sheetFormatPr defaultColWidth="9" defaultRowHeight="15" x14ac:dyDescent="0.2"/>
  <cols>
    <col min="1" max="1" width="3.44140625" style="10" customWidth="1"/>
    <col min="2" max="2" width="34.44140625" style="10" customWidth="1"/>
    <col min="3" max="3" width="17.21875" style="235" customWidth="1"/>
    <col min="4" max="6" width="17.21875" style="10" customWidth="1"/>
    <col min="7" max="7" width="17.21875" style="12" customWidth="1"/>
    <col min="8" max="8" width="17.21875" style="13" customWidth="1"/>
    <col min="9" max="9" width="13.33203125" style="13" customWidth="1"/>
    <col min="10" max="12" width="13.33203125" style="14" customWidth="1"/>
    <col min="13" max="16384" width="9" style="10"/>
  </cols>
  <sheetData>
    <row r="1" spans="1:12" x14ac:dyDescent="0.2">
      <c r="A1" s="6"/>
      <c r="B1" s="6"/>
      <c r="C1" s="6"/>
      <c r="D1" s="6"/>
      <c r="E1" s="6"/>
      <c r="F1" s="6"/>
      <c r="G1" s="7"/>
      <c r="H1" s="8"/>
      <c r="I1" s="8"/>
      <c r="J1" s="9"/>
      <c r="K1" s="9"/>
      <c r="L1" s="9"/>
    </row>
    <row r="2" spans="1:12" x14ac:dyDescent="0.2">
      <c r="A2" s="6"/>
      <c r="B2" s="306" t="s">
        <v>0</v>
      </c>
      <c r="C2" s="388" t="s">
        <v>897</v>
      </c>
      <c r="D2" s="389"/>
      <c r="E2" s="265" t="s">
        <v>809</v>
      </c>
      <c r="F2" s="6"/>
      <c r="G2" s="7"/>
      <c r="H2" s="8"/>
      <c r="I2" s="8"/>
      <c r="J2" s="9"/>
      <c r="K2" s="9"/>
      <c r="L2" s="9"/>
    </row>
    <row r="3" spans="1:12" s="235" customFormat="1" x14ac:dyDescent="0.2">
      <c r="A3" s="6"/>
      <c r="B3" s="307"/>
      <c r="C3" s="330" t="str">
        <f>VLOOKUP(C2,B55:C315,2,FALSE)</f>
        <v>Of-T-015</v>
      </c>
      <c r="D3" s="308"/>
      <c r="E3" s="6"/>
      <c r="F3" s="6"/>
      <c r="G3" s="7"/>
      <c r="H3" s="8"/>
      <c r="I3" s="8"/>
      <c r="J3" s="9"/>
      <c r="K3" s="9"/>
      <c r="L3" s="9"/>
    </row>
    <row r="4" spans="1:12" x14ac:dyDescent="0.2">
      <c r="A4" s="6"/>
      <c r="B4" s="163" t="s">
        <v>803</v>
      </c>
      <c r="C4" s="163"/>
      <c r="D4" s="163"/>
      <c r="E4" s="6"/>
      <c r="F4" s="6"/>
      <c r="G4" s="7"/>
      <c r="H4" s="8"/>
      <c r="I4" s="8"/>
      <c r="J4" s="9"/>
      <c r="K4" s="9"/>
      <c r="L4" s="9"/>
    </row>
    <row r="5" spans="1:12" x14ac:dyDescent="0.2">
      <c r="A5" s="6"/>
      <c r="B5" s="309" t="s">
        <v>1</v>
      </c>
      <c r="C5" s="392" t="str">
        <f>VLOOKUP($C$3,③物件概要!$B$4:$M$266,3,FALSE)</f>
        <v>東京都千代田区神田駿河台二丁目5番12号</v>
      </c>
      <c r="D5" s="393"/>
      <c r="E5" s="6"/>
      <c r="F5" s="6"/>
      <c r="G5" s="7"/>
      <c r="H5" s="8"/>
      <c r="I5" s="8"/>
      <c r="J5" s="9"/>
      <c r="K5" s="9"/>
      <c r="L5" s="9"/>
    </row>
    <row r="6" spans="1:12" x14ac:dyDescent="0.2">
      <c r="A6" s="6"/>
      <c r="B6" s="309" t="s">
        <v>824</v>
      </c>
      <c r="C6" s="394" t="str">
        <f>VLOOKUP($C$3,③物件概要!$B$4:$M$266,4,FALSE)</f>
        <v>野村不動産株式会社</v>
      </c>
      <c r="D6" s="395"/>
      <c r="E6" s="6"/>
      <c r="F6" s="6"/>
      <c r="G6" s="7"/>
      <c r="H6" s="8"/>
      <c r="I6" s="8"/>
      <c r="J6" s="9"/>
      <c r="K6" s="9"/>
      <c r="L6" s="9"/>
    </row>
    <row r="7" spans="1:12" x14ac:dyDescent="0.2">
      <c r="A7" s="6"/>
      <c r="B7" s="309" t="s">
        <v>1156</v>
      </c>
      <c r="C7" s="396">
        <f>VLOOKUP($C$3,③物件概要!$B$4:$M$266,5,FALSE)</f>
        <v>4690</v>
      </c>
      <c r="D7" s="397"/>
      <c r="E7" s="6"/>
      <c r="F7" s="6"/>
      <c r="G7" s="7"/>
      <c r="H7" s="8"/>
      <c r="I7" s="8"/>
      <c r="J7" s="9"/>
      <c r="K7" s="9"/>
      <c r="L7" s="9"/>
    </row>
    <row r="8" spans="1:12" s="335" customFormat="1" x14ac:dyDescent="0.2">
      <c r="A8" s="6"/>
      <c r="B8" s="309" t="s">
        <v>1157</v>
      </c>
      <c r="C8" s="396">
        <f>VLOOKUP($C$3,③物件概要!$B$4:$M$266,6,FALSE)</f>
        <v>4690</v>
      </c>
      <c r="D8" s="397"/>
      <c r="E8" s="6"/>
      <c r="F8" s="6"/>
      <c r="G8" s="7"/>
      <c r="H8" s="8"/>
      <c r="I8" s="8"/>
      <c r="J8" s="9"/>
      <c r="K8" s="9"/>
      <c r="L8" s="9"/>
    </row>
    <row r="9" spans="1:12" x14ac:dyDescent="0.2">
      <c r="A9" s="6"/>
      <c r="B9" s="309" t="s">
        <v>1158</v>
      </c>
      <c r="C9" s="396" t="str">
        <f>VLOOKUP($C$3,③物件概要!$B$4:$M$266,7,FALSE)</f>
        <v>-</v>
      </c>
      <c r="D9" s="397"/>
      <c r="E9" s="6"/>
      <c r="F9" s="6"/>
      <c r="G9" s="7"/>
      <c r="H9" s="8"/>
      <c r="I9" s="8"/>
      <c r="J9" s="9"/>
      <c r="K9" s="9"/>
      <c r="L9" s="9"/>
    </row>
    <row r="10" spans="1:12" x14ac:dyDescent="0.2">
      <c r="A10" s="6"/>
      <c r="B10" s="309" t="s">
        <v>1147</v>
      </c>
      <c r="C10" s="398">
        <f>VLOOKUP($C$3,③物件概要!$B$4:$M$266,8,FALSE)</f>
        <v>1056.92</v>
      </c>
      <c r="D10" s="399"/>
      <c r="E10" s="6"/>
      <c r="F10" s="6"/>
      <c r="G10" s="7"/>
      <c r="H10" s="8"/>
      <c r="I10" s="8"/>
      <c r="J10" s="9"/>
      <c r="K10" s="9"/>
      <c r="L10" s="9"/>
    </row>
    <row r="11" spans="1:12" s="335" customFormat="1" x14ac:dyDescent="0.2">
      <c r="A11" s="6"/>
      <c r="B11" s="309" t="s">
        <v>1148</v>
      </c>
      <c r="C11" s="398">
        <f>VLOOKUP($C$3,③物件概要!$B$4:$M$266,9,FALSE)</f>
        <v>5782.27</v>
      </c>
      <c r="D11" s="399"/>
      <c r="E11" s="6"/>
      <c r="F11" s="6"/>
      <c r="G11" s="7"/>
      <c r="H11" s="8"/>
      <c r="I11" s="8"/>
      <c r="J11" s="9"/>
      <c r="K11" s="9"/>
      <c r="L11" s="9"/>
    </row>
    <row r="12" spans="1:12" ht="15" customHeight="1" x14ac:dyDescent="0.2">
      <c r="A12" s="6"/>
      <c r="B12" s="309" t="s">
        <v>3</v>
      </c>
      <c r="C12" s="390">
        <f>VLOOKUP($C$3,③物件概要!$B$4:$M$266,10,FALSE)</f>
        <v>35550</v>
      </c>
      <c r="D12" s="391"/>
      <c r="E12" s="6"/>
      <c r="F12" s="6"/>
      <c r="G12" s="7"/>
      <c r="H12" s="8"/>
      <c r="I12" s="8"/>
      <c r="J12" s="9"/>
      <c r="K12" s="9"/>
      <c r="L12" s="9"/>
    </row>
    <row r="13" spans="1:12" x14ac:dyDescent="0.2">
      <c r="A13" s="6"/>
      <c r="B13" s="309" t="s">
        <v>1153</v>
      </c>
      <c r="C13" s="390">
        <f>VLOOKUP($C$3,③物件概要!$B$4:$M$266,11,FALSE)</f>
        <v>38044</v>
      </c>
      <c r="D13" s="391"/>
      <c r="E13" s="6"/>
      <c r="F13" s="6"/>
      <c r="G13" s="7"/>
      <c r="H13" s="8"/>
      <c r="I13" s="8"/>
      <c r="J13" s="9"/>
      <c r="K13" s="9"/>
      <c r="L13" s="9"/>
    </row>
    <row r="14" spans="1:12" x14ac:dyDescent="0.2">
      <c r="A14" s="6"/>
      <c r="B14" s="309" t="s">
        <v>1154</v>
      </c>
      <c r="C14" s="390" t="str">
        <f>VLOOKUP($C$3,③物件概要!$B$4:$M$266,12,FALSE)</f>
        <v>-</v>
      </c>
      <c r="D14" s="391"/>
      <c r="E14" s="6"/>
      <c r="F14" s="6"/>
      <c r="G14" s="7"/>
      <c r="H14" s="8"/>
      <c r="I14" s="8"/>
      <c r="J14" s="9"/>
      <c r="K14" s="9"/>
      <c r="L14" s="9"/>
    </row>
    <row r="15" spans="1:12" s="335" customFormat="1" x14ac:dyDescent="0.2">
      <c r="A15" s="6"/>
      <c r="B15" s="6"/>
      <c r="C15" s="6"/>
      <c r="D15" s="6"/>
      <c r="E15" s="6"/>
      <c r="F15" s="6"/>
      <c r="G15" s="7"/>
      <c r="H15" s="8"/>
      <c r="I15" s="8"/>
      <c r="J15" s="9"/>
      <c r="K15" s="9"/>
      <c r="L15" s="9"/>
    </row>
    <row r="16" spans="1:12" x14ac:dyDescent="0.2">
      <c r="A16" s="6"/>
      <c r="B16" s="163" t="s">
        <v>16</v>
      </c>
      <c r="C16" s="310" t="s">
        <v>826</v>
      </c>
      <c r="D16" s="6"/>
      <c r="E16" s="6"/>
      <c r="F16" s="6"/>
      <c r="G16" s="7"/>
      <c r="H16" s="8"/>
      <c r="I16" s="8"/>
      <c r="J16" s="9"/>
      <c r="K16" s="9"/>
      <c r="L16" s="9"/>
    </row>
    <row r="17" spans="1:13" s="11" customFormat="1" ht="16.2" customHeight="1" x14ac:dyDescent="0.2">
      <c r="A17" s="163"/>
      <c r="B17" s="49"/>
      <c r="C17" s="236" t="s">
        <v>799</v>
      </c>
      <c r="D17" s="230"/>
      <c r="E17" s="230"/>
      <c r="F17" s="230"/>
      <c r="G17" s="238"/>
      <c r="H17" s="239"/>
      <c r="I17" s="240"/>
      <c r="J17" s="241"/>
      <c r="K17" s="241"/>
      <c r="L17" s="241"/>
      <c r="M17" s="237"/>
    </row>
    <row r="18" spans="1:13" s="11" customFormat="1" ht="16.2" customHeight="1" thickBot="1" x14ac:dyDescent="0.25">
      <c r="A18" s="163"/>
      <c r="B18" s="250" t="s">
        <v>800</v>
      </c>
      <c r="C18" s="257">
        <f>HLOOKUP(②個別物件状況!$C$3,'④個別物件収支（第1期）'!$C$3:$JI$20,3,FALSE)</f>
        <v>152</v>
      </c>
      <c r="D18" s="223"/>
      <c r="E18" s="224"/>
      <c r="F18" s="224"/>
      <c r="G18" s="242"/>
      <c r="H18" s="243"/>
      <c r="I18" s="244"/>
      <c r="J18" s="245"/>
      <c r="K18" s="245"/>
      <c r="L18" s="245"/>
      <c r="M18" s="237"/>
    </row>
    <row r="19" spans="1:13" s="248" customFormat="1" ht="16.2" customHeight="1" thickTop="1" x14ac:dyDescent="0.2">
      <c r="A19" s="163"/>
      <c r="B19" s="249" t="s">
        <v>4</v>
      </c>
      <c r="C19" s="256">
        <f>HLOOKUP(②個別物件状況!$C$3,'④個別物件収支（第1期）'!$C$3:$JI$20,4,FALSE)</f>
        <v>116.961</v>
      </c>
      <c r="D19" s="223"/>
      <c r="E19" s="224"/>
      <c r="F19" s="224"/>
      <c r="G19" s="242"/>
      <c r="H19" s="243"/>
      <c r="I19" s="244"/>
      <c r="J19" s="245"/>
      <c r="K19" s="245"/>
      <c r="L19" s="245"/>
      <c r="M19" s="237"/>
    </row>
    <row r="20" spans="1:13" s="248" customFormat="1" ht="16.2" customHeight="1" thickBot="1" x14ac:dyDescent="0.25">
      <c r="A20" s="163"/>
      <c r="B20" s="254" t="s">
        <v>5</v>
      </c>
      <c r="C20" s="300">
        <f>HLOOKUP(②個別物件状況!$C$3,'④個別物件収支（第1期）'!$C$3:$JI$20,5,FALSE)</f>
        <v>7.7290000000000001</v>
      </c>
      <c r="D20" s="223"/>
      <c r="E20" s="224"/>
      <c r="F20" s="224"/>
      <c r="G20" s="242"/>
      <c r="H20" s="243"/>
      <c r="I20" s="244"/>
      <c r="J20" s="245"/>
      <c r="K20" s="245"/>
      <c r="L20" s="245"/>
      <c r="M20" s="237"/>
    </row>
    <row r="21" spans="1:13" s="248" customFormat="1" ht="16.2" customHeight="1" thickTop="1" thickBot="1" x14ac:dyDescent="0.25">
      <c r="A21" s="163"/>
      <c r="B21" s="301" t="s">
        <v>14</v>
      </c>
      <c r="C21" s="302">
        <f>HLOOKUP(②個別物件状況!$C$3,'④個別物件収支（第1期）'!$C$3:$JI$20,6,FALSE)</f>
        <v>124.691</v>
      </c>
      <c r="D21" s="223"/>
      <c r="E21" s="224"/>
      <c r="F21" s="224"/>
      <c r="G21" s="242"/>
      <c r="H21" s="243"/>
      <c r="I21" s="244"/>
      <c r="J21" s="245"/>
      <c r="K21" s="245"/>
      <c r="L21" s="245"/>
      <c r="M21" s="237"/>
    </row>
    <row r="22" spans="1:13" s="11" customFormat="1" ht="16.2" customHeight="1" thickTop="1" x14ac:dyDescent="0.2">
      <c r="A22" s="163"/>
      <c r="B22" s="251" t="s">
        <v>6</v>
      </c>
      <c r="C22" s="259">
        <f>HLOOKUP(②個別物件状況!$C$3,'④個別物件収支（第1期）'!$C$3:$JI$20,7,FALSE)</f>
        <v>8.016</v>
      </c>
      <c r="D22" s="228"/>
      <c r="E22" s="224"/>
      <c r="F22" s="224"/>
      <c r="G22" s="246"/>
      <c r="H22" s="243"/>
      <c r="I22" s="247"/>
      <c r="J22" s="245"/>
      <c r="K22" s="245"/>
      <c r="L22" s="245"/>
      <c r="M22" s="237"/>
    </row>
    <row r="23" spans="1:13" s="248" customFormat="1" ht="16.2" customHeight="1" x14ac:dyDescent="0.2">
      <c r="A23" s="163"/>
      <c r="B23" s="81" t="s">
        <v>801</v>
      </c>
      <c r="C23" s="260">
        <f>HLOOKUP(②個別物件状況!$C$3,'④個別物件収支（第1期）'!$C$3:$JI$20,8,FALSE)</f>
        <v>2.617</v>
      </c>
      <c r="D23" s="228"/>
      <c r="E23" s="224"/>
      <c r="F23" s="224"/>
      <c r="G23" s="246"/>
      <c r="H23" s="243"/>
      <c r="I23" s="247"/>
      <c r="J23" s="245"/>
      <c r="K23" s="245"/>
      <c r="L23" s="245"/>
      <c r="M23" s="237"/>
    </row>
    <row r="24" spans="1:13" s="248" customFormat="1" ht="16.2" customHeight="1" x14ac:dyDescent="0.2">
      <c r="A24" s="163"/>
      <c r="B24" s="82" t="s">
        <v>789</v>
      </c>
      <c r="C24" s="258">
        <f>HLOOKUP(②個別物件状況!$C$3,'④個別物件収支（第1期）'!$C$3:$JI$20,9,FALSE)</f>
        <v>13.446</v>
      </c>
      <c r="D24" s="228"/>
      <c r="E24" s="224"/>
      <c r="F24" s="224"/>
      <c r="G24" s="246"/>
      <c r="H24" s="243"/>
      <c r="I24" s="247"/>
      <c r="J24" s="245"/>
      <c r="K24" s="245"/>
      <c r="L24" s="245"/>
      <c r="M24" s="237"/>
    </row>
    <row r="25" spans="1:13" s="248" customFormat="1" ht="16.2" customHeight="1" x14ac:dyDescent="0.2">
      <c r="A25" s="163"/>
      <c r="B25" s="81" t="s">
        <v>802</v>
      </c>
      <c r="C25" s="260">
        <f>HLOOKUP(②個別物件状況!$C$3,'④個別物件収支（第1期）'!$C$3:$JI$20,10,FALSE)</f>
        <v>7.2850000000000001</v>
      </c>
      <c r="D25" s="228"/>
      <c r="E25" s="224"/>
      <c r="F25" s="224"/>
      <c r="G25" s="246"/>
      <c r="H25" s="243"/>
      <c r="I25" s="247"/>
      <c r="J25" s="245"/>
      <c r="K25" s="245"/>
      <c r="L25" s="245"/>
      <c r="M25" s="237"/>
    </row>
    <row r="26" spans="1:13" s="248" customFormat="1" ht="16.2" customHeight="1" x14ac:dyDescent="0.2">
      <c r="A26" s="163"/>
      <c r="B26" s="82" t="s">
        <v>7</v>
      </c>
      <c r="C26" s="258">
        <f>HLOOKUP(②個別物件状況!$C$3,'④個別物件収支（第1期）'!$C$3:$JI$20,11,FALSE)</f>
        <v>0.11899999999999999</v>
      </c>
      <c r="D26" s="228"/>
      <c r="E26" s="224"/>
      <c r="F26" s="224"/>
      <c r="G26" s="246"/>
      <c r="H26" s="243"/>
      <c r="I26" s="247"/>
      <c r="J26" s="245"/>
      <c r="K26" s="245"/>
      <c r="L26" s="245"/>
      <c r="M26" s="237"/>
    </row>
    <row r="27" spans="1:13" s="248" customFormat="1" ht="16.2" customHeight="1" x14ac:dyDescent="0.2">
      <c r="A27" s="163"/>
      <c r="B27" s="81" t="s">
        <v>8</v>
      </c>
      <c r="C27" s="260">
        <f>HLOOKUP(②個別物件状況!$C$3,'④個別物件収支（第1期）'!$C$3:$JI$20,12,FALSE)</f>
        <v>3.597</v>
      </c>
      <c r="D27" s="228"/>
      <c r="E27" s="224"/>
      <c r="F27" s="224"/>
      <c r="G27" s="246"/>
      <c r="H27" s="243"/>
      <c r="I27" s="247"/>
      <c r="J27" s="245"/>
      <c r="K27" s="245"/>
      <c r="L27" s="245"/>
      <c r="M27" s="237"/>
    </row>
    <row r="28" spans="1:13" s="248" customFormat="1" ht="16.2" customHeight="1" x14ac:dyDescent="0.2">
      <c r="A28" s="163"/>
      <c r="B28" s="82" t="s">
        <v>64</v>
      </c>
      <c r="C28" s="258" t="str">
        <f>HLOOKUP(②個別物件状況!$C$3,'④個別物件収支（第1期）'!$C$3:$JI$20,13,FALSE)</f>
        <v>-</v>
      </c>
      <c r="D28" s="228"/>
      <c r="E28" s="224"/>
      <c r="F28" s="224"/>
      <c r="G28" s="246"/>
      <c r="H28" s="243"/>
      <c r="I28" s="247"/>
      <c r="J28" s="245"/>
      <c r="K28" s="245"/>
      <c r="L28" s="245"/>
      <c r="M28" s="237"/>
    </row>
    <row r="29" spans="1:13" s="248" customFormat="1" ht="16.2" customHeight="1" thickBot="1" x14ac:dyDescent="0.25">
      <c r="A29" s="163"/>
      <c r="B29" s="303" t="s">
        <v>9</v>
      </c>
      <c r="C29" s="304">
        <f>HLOOKUP(②個別物件状況!$C$3,'④個別物件収支（第1期）'!$C$3:$JI$20,14,FALSE)</f>
        <v>0.69099999999999995</v>
      </c>
      <c r="D29" s="228"/>
      <c r="E29" s="224"/>
      <c r="F29" s="224"/>
      <c r="G29" s="246"/>
      <c r="H29" s="243"/>
      <c r="I29" s="247"/>
      <c r="J29" s="245"/>
      <c r="K29" s="245"/>
      <c r="L29" s="245"/>
      <c r="M29" s="237"/>
    </row>
    <row r="30" spans="1:13" s="11" customFormat="1" ht="16.2" customHeight="1" thickTop="1" thickBot="1" x14ac:dyDescent="0.25">
      <c r="A30" s="163"/>
      <c r="B30" s="296" t="s">
        <v>15</v>
      </c>
      <c r="C30" s="305">
        <f>HLOOKUP(②個別物件状況!$C$3,'④個別物件収支（第1期）'!$C$3:$JI$20,15,FALSE)</f>
        <v>35.773000000000003</v>
      </c>
      <c r="D30" s="228"/>
      <c r="E30" s="224"/>
      <c r="F30" s="224"/>
      <c r="G30" s="246"/>
      <c r="H30" s="243"/>
      <c r="I30" s="247"/>
      <c r="J30" s="245"/>
      <c r="K30" s="245"/>
      <c r="L30" s="245"/>
      <c r="M30" s="237"/>
    </row>
    <row r="31" spans="1:13" s="11" customFormat="1" ht="16.2" customHeight="1" thickTop="1" x14ac:dyDescent="0.2">
      <c r="A31" s="163"/>
      <c r="B31" s="249" t="s">
        <v>19</v>
      </c>
      <c r="C31" s="256">
        <f>HLOOKUP(②個別物件状況!$C$3,'④個別物件収支（第1期）'!$C$3:$JI$20,16,FALSE)</f>
        <v>88.917000000000002</v>
      </c>
      <c r="D31" s="228"/>
      <c r="E31" s="224"/>
      <c r="F31" s="224"/>
      <c r="G31" s="246"/>
      <c r="H31" s="243"/>
      <c r="I31" s="247"/>
      <c r="J31" s="245"/>
      <c r="K31" s="245"/>
      <c r="L31" s="245"/>
      <c r="M31" s="237"/>
    </row>
    <row r="32" spans="1:13" s="11" customFormat="1" ht="16.2" customHeight="1" x14ac:dyDescent="0.2">
      <c r="A32" s="163"/>
      <c r="B32" s="82" t="s">
        <v>10</v>
      </c>
      <c r="C32" s="258">
        <f>HLOOKUP(②個別物件状況!$C$3,'④個別物件収支（第1期）'!$C$3:$JI$20,17,FALSE)</f>
        <v>9.3059999999999992</v>
      </c>
      <c r="D32" s="228"/>
      <c r="E32" s="224"/>
      <c r="F32" s="224"/>
      <c r="G32" s="246"/>
      <c r="H32" s="243"/>
      <c r="I32" s="247"/>
      <c r="J32" s="245"/>
      <c r="K32" s="245"/>
      <c r="L32" s="245"/>
      <c r="M32" s="237"/>
    </row>
    <row r="33" spans="1:13" s="11" customFormat="1" ht="16.2" customHeight="1" x14ac:dyDescent="0.2">
      <c r="A33" s="163"/>
      <c r="B33" s="81" t="s">
        <v>16</v>
      </c>
      <c r="C33" s="260">
        <f>HLOOKUP(②個別物件状況!$C$3,'④個別物件収支（第1期）'!$C$3:$JI$20,18,FALSE)</f>
        <v>79.61</v>
      </c>
      <c r="D33" s="228"/>
      <c r="E33" s="224"/>
      <c r="F33" s="224"/>
      <c r="G33" s="246"/>
      <c r="H33" s="243"/>
      <c r="I33" s="247"/>
      <c r="J33" s="245"/>
      <c r="K33" s="245"/>
      <c r="L33" s="245"/>
      <c r="M33" s="237"/>
    </row>
    <row r="34" spans="1:13" s="11" customFormat="1" ht="16.2" customHeight="1" x14ac:dyDescent="0.2">
      <c r="A34" s="163"/>
      <c r="B34" s="266" t="str">
        <f>IF(C21="（注）","（注）テナントの承諾が得られていないため、開示していません。","")</f>
        <v/>
      </c>
      <c r="C34" s="224"/>
      <c r="D34" s="228"/>
      <c r="E34" s="224"/>
      <c r="F34" s="224"/>
      <c r="G34" s="246"/>
      <c r="H34" s="243"/>
      <c r="I34" s="247"/>
      <c r="J34" s="245"/>
      <c r="K34" s="245"/>
      <c r="L34" s="245"/>
      <c r="M34" s="237"/>
    </row>
    <row r="35" spans="1:13" s="248" customFormat="1" ht="16.2" customHeight="1" x14ac:dyDescent="0.2">
      <c r="A35" s="163"/>
      <c r="B35" s="224"/>
      <c r="C35" s="224"/>
      <c r="D35" s="228"/>
      <c r="E35" s="224"/>
      <c r="F35" s="224"/>
      <c r="G35" s="246"/>
      <c r="H35" s="243"/>
      <c r="I35" s="247"/>
      <c r="J35" s="245"/>
      <c r="K35" s="245"/>
      <c r="L35" s="245"/>
      <c r="M35" s="237"/>
    </row>
    <row r="36" spans="1:13" s="11" customFormat="1" ht="16.2" customHeight="1" x14ac:dyDescent="0.2">
      <c r="A36" s="163"/>
      <c r="B36" s="311" t="s">
        <v>820</v>
      </c>
      <c r="C36" s="253"/>
      <c r="D36" s="228"/>
      <c r="E36" s="224"/>
      <c r="F36" s="224"/>
      <c r="G36" s="246"/>
      <c r="H36" s="243"/>
      <c r="I36" s="247"/>
      <c r="J36" s="245"/>
      <c r="K36" s="245"/>
      <c r="L36" s="245"/>
      <c r="M36" s="237"/>
    </row>
    <row r="37" spans="1:13" s="11" customFormat="1" ht="16.2" customHeight="1" x14ac:dyDescent="0.2">
      <c r="A37" s="163"/>
      <c r="B37" s="49"/>
      <c r="C37" s="236" t="s">
        <v>799</v>
      </c>
      <c r="D37" s="228"/>
      <c r="E37" s="224"/>
      <c r="F37" s="224"/>
      <c r="G37" s="246"/>
      <c r="H37" s="243"/>
      <c r="I37" s="247"/>
      <c r="J37" s="245"/>
      <c r="K37" s="245"/>
      <c r="L37" s="245"/>
      <c r="M37" s="237"/>
    </row>
    <row r="38" spans="1:13" s="248" customFormat="1" ht="16.2" customHeight="1" thickBot="1" x14ac:dyDescent="0.25">
      <c r="A38" s="163"/>
      <c r="B38" s="250" t="s">
        <v>825</v>
      </c>
      <c r="C38" s="257">
        <f>VLOOKUP($C$3,'⑤期末鑑定評価の概要（第1期）'!$B$5:$J$267,3,FALSE)</f>
        <v>4700</v>
      </c>
      <c r="D38" s="228"/>
      <c r="E38" s="224"/>
      <c r="F38" s="224"/>
      <c r="G38" s="246"/>
      <c r="H38" s="243"/>
      <c r="I38" s="247"/>
      <c r="J38" s="245"/>
      <c r="K38" s="245"/>
      <c r="L38" s="245"/>
      <c r="M38" s="237"/>
    </row>
    <row r="39" spans="1:13" s="248" customFormat="1" ht="16.2" customHeight="1" thickTop="1" x14ac:dyDescent="0.2">
      <c r="A39" s="163"/>
      <c r="B39" s="249" t="s">
        <v>804</v>
      </c>
      <c r="C39" s="256">
        <f>VLOOKUP($C$3,'⑤期末鑑定評価の概要（第1期）'!$B$5:$J$267,4,FALSE)</f>
        <v>4850</v>
      </c>
      <c r="D39" s="228"/>
      <c r="E39" s="224"/>
      <c r="F39" s="224"/>
      <c r="G39" s="246"/>
      <c r="H39" s="243"/>
      <c r="I39" s="247"/>
      <c r="J39" s="245"/>
      <c r="K39" s="245"/>
      <c r="L39" s="245"/>
      <c r="M39" s="237"/>
    </row>
    <row r="40" spans="1:13" s="248" customFormat="1" ht="16.2" customHeight="1" thickBot="1" x14ac:dyDescent="0.25">
      <c r="A40" s="163"/>
      <c r="B40" s="254" t="s">
        <v>805</v>
      </c>
      <c r="C40" s="262">
        <f>VLOOKUP($C$3,'⑤期末鑑定評価の概要（第1期）'!$B$5:$J$267,5,FALSE)</f>
        <v>4.3</v>
      </c>
      <c r="D40" s="228"/>
      <c r="E40" s="224"/>
      <c r="F40" s="224"/>
      <c r="G40" s="246"/>
      <c r="H40" s="243"/>
      <c r="I40" s="247"/>
      <c r="J40" s="245"/>
      <c r="K40" s="245"/>
      <c r="L40" s="245"/>
      <c r="M40" s="237"/>
    </row>
    <row r="41" spans="1:13" s="248" customFormat="1" ht="16.2" customHeight="1" thickTop="1" x14ac:dyDescent="0.2">
      <c r="A41" s="163"/>
      <c r="B41" s="255" t="s">
        <v>806</v>
      </c>
      <c r="C41" s="261">
        <f>VLOOKUP($C$3,'⑤期末鑑定評価の概要（第1期）'!$B$5:$J$267,6,FALSE)</f>
        <v>4630</v>
      </c>
      <c r="D41" s="228"/>
      <c r="E41" s="224"/>
      <c r="F41" s="224"/>
      <c r="G41" s="246"/>
      <c r="H41" s="243"/>
      <c r="I41" s="247"/>
      <c r="J41" s="245"/>
      <c r="K41" s="245"/>
      <c r="L41" s="245"/>
      <c r="M41" s="237"/>
    </row>
    <row r="42" spans="1:13" s="248" customFormat="1" ht="16.2" customHeight="1" x14ac:dyDescent="0.2">
      <c r="A42" s="163"/>
      <c r="B42" s="251" t="s">
        <v>807</v>
      </c>
      <c r="C42" s="263">
        <f>VLOOKUP($C$3,'⑤期末鑑定評価の概要（第1期）'!$B$5:$J$267,7,FALSE)</f>
        <v>4.4000000000000004</v>
      </c>
      <c r="D42" s="228"/>
      <c r="E42" s="224"/>
      <c r="F42" s="224"/>
      <c r="G42" s="246"/>
      <c r="H42" s="243"/>
      <c r="I42" s="247"/>
      <c r="J42" s="245"/>
      <c r="K42" s="245"/>
      <c r="L42" s="245"/>
      <c r="M42" s="237"/>
    </row>
    <row r="43" spans="1:13" s="248" customFormat="1" ht="16.2" customHeight="1" thickBot="1" x14ac:dyDescent="0.25">
      <c r="A43" s="163"/>
      <c r="B43" s="252" t="s">
        <v>808</v>
      </c>
      <c r="C43" s="264">
        <f>VLOOKUP($C$3,'⑤期末鑑定評価の概要（第1期）'!$B$5:$J$267,8,FALSE)</f>
        <v>4.5</v>
      </c>
      <c r="D43" s="228"/>
      <c r="E43" s="224"/>
      <c r="F43" s="224"/>
      <c r="G43" s="246"/>
      <c r="H43" s="243"/>
      <c r="I43" s="247"/>
      <c r="J43" s="245"/>
      <c r="K43" s="245"/>
      <c r="L43" s="245"/>
      <c r="M43" s="237"/>
    </row>
    <row r="44" spans="1:13" s="248" customFormat="1" ht="16.2" customHeight="1" thickTop="1" thickBot="1" x14ac:dyDescent="0.25">
      <c r="A44" s="163"/>
      <c r="B44" s="296" t="s">
        <v>25</v>
      </c>
      <c r="C44" s="297" t="str">
        <f>VLOOKUP($C$3,'⑤期末鑑定評価の概要（第1期）'!$B$5:$J$267,9,FALSE)</f>
        <v>株式会社谷澤総合鑑定所</v>
      </c>
      <c r="D44" s="228"/>
      <c r="E44" s="224"/>
      <c r="F44" s="224"/>
      <c r="G44" s="246"/>
      <c r="H44" s="243"/>
      <c r="I44" s="247"/>
      <c r="J44" s="245"/>
      <c r="K44" s="245"/>
      <c r="L44" s="245"/>
      <c r="M44" s="237"/>
    </row>
    <row r="45" spans="1:13" s="248" customFormat="1" ht="16.2" customHeight="1" thickTop="1" x14ac:dyDescent="0.2">
      <c r="A45" s="163"/>
      <c r="B45" s="249" t="s">
        <v>821</v>
      </c>
      <c r="C45" s="256">
        <f>HLOOKUP(②個別物件状況!$C$3,'④個別物件収支（第1期）'!$C$3:$JI$24,21,FALSE)</f>
        <v>4681</v>
      </c>
      <c r="D45" s="228"/>
      <c r="E45" s="224"/>
      <c r="F45" s="224"/>
      <c r="G45" s="246"/>
      <c r="H45" s="243"/>
      <c r="I45" s="247"/>
      <c r="J45" s="245"/>
      <c r="K45" s="245"/>
      <c r="L45" s="245"/>
      <c r="M45" s="237"/>
    </row>
    <row r="46" spans="1:13" s="335" customFormat="1" x14ac:dyDescent="0.2">
      <c r="A46" s="276"/>
      <c r="B46" s="277"/>
      <c r="C46" s="277"/>
      <c r="D46" s="277"/>
      <c r="E46" s="278"/>
      <c r="G46" s="359"/>
      <c r="H46" s="334"/>
      <c r="I46" s="334"/>
      <c r="J46" s="360"/>
      <c r="K46" s="360"/>
      <c r="L46" s="360"/>
    </row>
    <row r="47" spans="1:13" s="235" customFormat="1" x14ac:dyDescent="0.2">
      <c r="A47" s="276"/>
      <c r="B47" s="311" t="s">
        <v>813</v>
      </c>
      <c r="C47" s="253"/>
      <c r="D47" s="277"/>
      <c r="E47" s="278"/>
      <c r="G47" s="279"/>
      <c r="H47" s="267"/>
      <c r="I47" s="267"/>
      <c r="J47" s="280"/>
      <c r="K47" s="280"/>
      <c r="L47" s="280"/>
    </row>
    <row r="48" spans="1:13" s="235" customFormat="1" x14ac:dyDescent="0.2">
      <c r="A48" s="276"/>
      <c r="B48" s="49"/>
      <c r="C48" s="236" t="s">
        <v>799</v>
      </c>
      <c r="D48" s="277"/>
      <c r="E48" s="278"/>
      <c r="G48" s="279"/>
      <c r="H48" s="267"/>
      <c r="I48" s="267"/>
      <c r="J48" s="280"/>
      <c r="K48" s="280"/>
      <c r="L48" s="280"/>
    </row>
    <row r="49" spans="1:12" s="235" customFormat="1" x14ac:dyDescent="0.2">
      <c r="A49" s="276"/>
      <c r="B49" s="282" t="s">
        <v>814</v>
      </c>
      <c r="C49" s="284">
        <f>VLOOKUP($C$3,'⑥稼働の状況（第1期）'!$B$4:$H$266,3,FALSE)</f>
        <v>4160.9399999999996</v>
      </c>
      <c r="D49" s="277"/>
      <c r="E49" s="278"/>
      <c r="G49" s="279"/>
      <c r="H49" s="267"/>
      <c r="I49" s="267"/>
      <c r="J49" s="280"/>
      <c r="K49" s="280"/>
      <c r="L49" s="280"/>
    </row>
    <row r="50" spans="1:12" s="235" customFormat="1" x14ac:dyDescent="0.2">
      <c r="A50" s="276"/>
      <c r="B50" s="81" t="s">
        <v>815</v>
      </c>
      <c r="C50" s="285">
        <f>VLOOKUP($C$3,'⑥稼働の状況（第1期）'!$B$4:$H$266,4,FALSE)</f>
        <v>4160.9399999999996</v>
      </c>
      <c r="D50" s="277"/>
      <c r="E50" s="278"/>
      <c r="G50" s="279"/>
      <c r="H50" s="267"/>
      <c r="I50" s="267"/>
      <c r="J50" s="280"/>
      <c r="K50" s="280"/>
      <c r="L50" s="280"/>
    </row>
    <row r="51" spans="1:12" s="235" customFormat="1" x14ac:dyDescent="0.2">
      <c r="A51" s="276"/>
      <c r="B51" s="82" t="s">
        <v>816</v>
      </c>
      <c r="C51" s="283">
        <f>VLOOKUP($C$3,'⑥稼働の状況（第1期）'!$B$4:$H$266,5,FALSE)</f>
        <v>100</v>
      </c>
      <c r="D51" s="277"/>
      <c r="E51" s="278"/>
      <c r="G51" s="279"/>
      <c r="H51" s="267"/>
      <c r="I51" s="267"/>
      <c r="J51" s="280"/>
      <c r="K51" s="280"/>
      <c r="L51" s="280"/>
    </row>
    <row r="52" spans="1:12" s="235" customFormat="1" x14ac:dyDescent="0.2">
      <c r="A52" s="276"/>
      <c r="B52" s="81" t="s">
        <v>798</v>
      </c>
      <c r="C52" s="260">
        <f>VLOOKUP($C$3,'⑥稼働の状況（第1期）'!$B$4:$H$266,6,FALSE)</f>
        <v>3</v>
      </c>
      <c r="D52" s="277"/>
      <c r="E52" s="278"/>
      <c r="G52" s="279"/>
      <c r="H52" s="267"/>
      <c r="I52" s="267"/>
      <c r="J52" s="280"/>
      <c r="K52" s="280"/>
      <c r="L52" s="280"/>
    </row>
    <row r="53" spans="1:12" s="235" customFormat="1" x14ac:dyDescent="0.2">
      <c r="A53" s="276"/>
      <c r="B53" s="82" t="s">
        <v>1161</v>
      </c>
      <c r="C53" s="283">
        <f>VLOOKUP($C$3,'⑥稼働の状況（第1期）'!$B$4:$H$266,7,FALSE)</f>
        <v>264</v>
      </c>
      <c r="D53" s="277"/>
      <c r="E53" s="278"/>
      <c r="G53" s="279"/>
      <c r="H53" s="267"/>
      <c r="I53" s="267"/>
      <c r="J53" s="280"/>
      <c r="K53" s="280"/>
      <c r="L53" s="280"/>
    </row>
    <row r="54" spans="1:12" s="235" customFormat="1" x14ac:dyDescent="0.2">
      <c r="A54" s="225"/>
      <c r="B54" s="266" t="str">
        <f>IF(C53="（注）","（注）テナントの承諾が得られていないため、開示していません。","")</f>
        <v/>
      </c>
      <c r="C54" s="277"/>
      <c r="D54" s="277"/>
      <c r="E54" s="226"/>
      <c r="G54" s="279"/>
      <c r="H54" s="267"/>
      <c r="I54" s="267"/>
      <c r="J54" s="280"/>
      <c r="K54" s="280"/>
      <c r="L54" s="280"/>
    </row>
    <row r="55" spans="1:12" s="235" customFormat="1" x14ac:dyDescent="0.2">
      <c r="A55" s="225"/>
      <c r="B55" s="229" t="s">
        <v>883</v>
      </c>
      <c r="C55" s="229" t="s">
        <v>74</v>
      </c>
      <c r="D55" s="328"/>
      <c r="E55" s="281"/>
      <c r="G55" s="279"/>
      <c r="H55" s="267"/>
      <c r="I55" s="267"/>
      <c r="J55" s="280"/>
      <c r="K55" s="280"/>
      <c r="L55" s="280"/>
    </row>
    <row r="56" spans="1:12" x14ac:dyDescent="0.2">
      <c r="A56" s="225"/>
      <c r="B56" s="231" t="s">
        <v>884</v>
      </c>
      <c r="C56" s="229" t="s">
        <v>68</v>
      </c>
      <c r="D56" s="328"/>
      <c r="E56" s="281"/>
    </row>
    <row r="57" spans="1:12" x14ac:dyDescent="0.2">
      <c r="A57" s="225"/>
      <c r="B57" s="231" t="s">
        <v>885</v>
      </c>
      <c r="C57" s="229" t="s">
        <v>75</v>
      </c>
      <c r="D57" s="328"/>
      <c r="E57" s="281"/>
    </row>
    <row r="58" spans="1:12" x14ac:dyDescent="0.2">
      <c r="A58" s="225"/>
      <c r="B58" s="231" t="s">
        <v>886</v>
      </c>
      <c r="C58" s="229" t="s">
        <v>69</v>
      </c>
      <c r="D58" s="328"/>
      <c r="E58" s="281"/>
    </row>
    <row r="59" spans="1:12" x14ac:dyDescent="0.2">
      <c r="A59" s="225"/>
      <c r="B59" s="231" t="s">
        <v>887</v>
      </c>
      <c r="C59" s="229" t="s">
        <v>76</v>
      </c>
      <c r="D59" s="328"/>
      <c r="E59" s="281"/>
    </row>
    <row r="60" spans="1:12" x14ac:dyDescent="0.2">
      <c r="A60" s="225"/>
      <c r="B60" s="231" t="s">
        <v>888</v>
      </c>
      <c r="C60" s="229" t="s">
        <v>70</v>
      </c>
      <c r="D60" s="328"/>
      <c r="E60" s="281"/>
    </row>
    <row r="61" spans="1:12" x14ac:dyDescent="0.2">
      <c r="A61" s="225"/>
      <c r="B61" s="231" t="s">
        <v>889</v>
      </c>
      <c r="C61" s="229" t="s">
        <v>77</v>
      </c>
      <c r="D61" s="328"/>
      <c r="E61" s="281"/>
    </row>
    <row r="62" spans="1:12" x14ac:dyDescent="0.2">
      <c r="A62" s="225"/>
      <c r="B62" s="231" t="s">
        <v>890</v>
      </c>
      <c r="C62" s="229" t="s">
        <v>78</v>
      </c>
      <c r="D62" s="328"/>
      <c r="E62" s="281"/>
    </row>
    <row r="63" spans="1:12" x14ac:dyDescent="0.2">
      <c r="A63" s="225"/>
      <c r="B63" s="231" t="s">
        <v>891</v>
      </c>
      <c r="C63" s="229" t="s">
        <v>79</v>
      </c>
      <c r="D63" s="328"/>
      <c r="E63" s="281"/>
    </row>
    <row r="64" spans="1:12" x14ac:dyDescent="0.2">
      <c r="A64" s="225"/>
      <c r="B64" s="231" t="s">
        <v>892</v>
      </c>
      <c r="C64" s="229" t="s">
        <v>80</v>
      </c>
      <c r="D64" s="328"/>
      <c r="E64" s="281"/>
    </row>
    <row r="65" spans="1:5" x14ac:dyDescent="0.2">
      <c r="A65" s="225"/>
      <c r="B65" s="231" t="s">
        <v>893</v>
      </c>
      <c r="C65" s="229" t="s">
        <v>81</v>
      </c>
      <c r="D65" s="328"/>
      <c r="E65" s="226"/>
    </row>
    <row r="66" spans="1:5" x14ac:dyDescent="0.2">
      <c r="A66" s="225"/>
      <c r="B66" s="231" t="s">
        <v>894</v>
      </c>
      <c r="C66" s="229" t="s">
        <v>82</v>
      </c>
      <c r="D66" s="328"/>
      <c r="E66" s="226"/>
    </row>
    <row r="67" spans="1:5" x14ac:dyDescent="0.2">
      <c r="A67" s="225"/>
      <c r="B67" s="231" t="s">
        <v>895</v>
      </c>
      <c r="C67" s="229" t="s">
        <v>83</v>
      </c>
      <c r="D67" s="328"/>
      <c r="E67" s="226"/>
    </row>
    <row r="68" spans="1:5" x14ac:dyDescent="0.2">
      <c r="A68" s="225"/>
      <c r="B68" s="231" t="s">
        <v>896</v>
      </c>
      <c r="C68" s="229" t="s">
        <v>84</v>
      </c>
      <c r="D68" s="328"/>
      <c r="E68" s="226"/>
    </row>
    <row r="69" spans="1:5" x14ac:dyDescent="0.2">
      <c r="A69" s="225"/>
      <c r="B69" s="231" t="s">
        <v>897</v>
      </c>
      <c r="C69" s="229" t="s">
        <v>85</v>
      </c>
      <c r="D69" s="328"/>
      <c r="E69" s="226"/>
    </row>
    <row r="70" spans="1:5" x14ac:dyDescent="0.2">
      <c r="A70" s="225"/>
      <c r="B70" s="231" t="s">
        <v>898</v>
      </c>
      <c r="C70" s="229" t="s">
        <v>86</v>
      </c>
      <c r="D70" s="328"/>
      <c r="E70" s="226"/>
    </row>
    <row r="71" spans="1:5" x14ac:dyDescent="0.2">
      <c r="A71" s="225"/>
      <c r="B71" s="231" t="s">
        <v>899</v>
      </c>
      <c r="C71" s="229" t="s">
        <v>87</v>
      </c>
      <c r="D71" s="328"/>
      <c r="E71" s="226"/>
    </row>
    <row r="72" spans="1:5" x14ac:dyDescent="0.2">
      <c r="A72" s="225"/>
      <c r="B72" s="231" t="s">
        <v>900</v>
      </c>
      <c r="C72" s="229" t="s">
        <v>88</v>
      </c>
      <c r="D72" s="328"/>
      <c r="E72" s="226"/>
    </row>
    <row r="73" spans="1:5" x14ac:dyDescent="0.2">
      <c r="A73" s="225"/>
      <c r="B73" s="231" t="s">
        <v>901</v>
      </c>
      <c r="C73" s="229" t="s">
        <v>89</v>
      </c>
      <c r="D73" s="328"/>
      <c r="E73" s="226"/>
    </row>
    <row r="74" spans="1:5" x14ac:dyDescent="0.2">
      <c r="A74" s="225"/>
      <c r="B74" s="231" t="s">
        <v>902</v>
      </c>
      <c r="C74" s="229" t="s">
        <v>90</v>
      </c>
      <c r="D74" s="328"/>
      <c r="E74" s="226"/>
    </row>
    <row r="75" spans="1:5" x14ac:dyDescent="0.2">
      <c r="A75" s="225"/>
      <c r="B75" s="231" t="s">
        <v>903</v>
      </c>
      <c r="C75" s="229" t="s">
        <v>91</v>
      </c>
      <c r="D75" s="328"/>
      <c r="E75" s="226"/>
    </row>
    <row r="76" spans="1:5" x14ac:dyDescent="0.2">
      <c r="A76" s="225"/>
      <c r="B76" s="231" t="s">
        <v>904</v>
      </c>
      <c r="C76" s="229" t="s">
        <v>92</v>
      </c>
      <c r="D76" s="328"/>
      <c r="E76" s="226"/>
    </row>
    <row r="77" spans="1:5" x14ac:dyDescent="0.2">
      <c r="A77" s="225"/>
      <c r="B77" s="231" t="s">
        <v>905</v>
      </c>
      <c r="C77" s="229" t="s">
        <v>93</v>
      </c>
      <c r="D77" s="328"/>
      <c r="E77" s="226"/>
    </row>
    <row r="78" spans="1:5" x14ac:dyDescent="0.2">
      <c r="A78" s="225"/>
      <c r="B78" s="231" t="s">
        <v>906</v>
      </c>
      <c r="C78" s="229" t="s">
        <v>94</v>
      </c>
      <c r="D78" s="328"/>
      <c r="E78" s="226"/>
    </row>
    <row r="79" spans="1:5" x14ac:dyDescent="0.2">
      <c r="A79" s="225"/>
      <c r="B79" s="231" t="s">
        <v>907</v>
      </c>
      <c r="C79" s="229" t="s">
        <v>95</v>
      </c>
      <c r="D79" s="328"/>
      <c r="E79" s="226"/>
    </row>
    <row r="80" spans="1:5" x14ac:dyDescent="0.2">
      <c r="A80" s="225"/>
      <c r="B80" s="231" t="s">
        <v>908</v>
      </c>
      <c r="C80" s="229" t="s">
        <v>96</v>
      </c>
      <c r="D80" s="328"/>
      <c r="E80" s="226"/>
    </row>
    <row r="81" spans="1:5" x14ac:dyDescent="0.2">
      <c r="A81" s="225"/>
      <c r="B81" s="231" t="s">
        <v>909</v>
      </c>
      <c r="C81" s="229" t="s">
        <v>97</v>
      </c>
      <c r="D81" s="328"/>
      <c r="E81" s="226"/>
    </row>
    <row r="82" spans="1:5" x14ac:dyDescent="0.2">
      <c r="A82" s="225"/>
      <c r="B82" s="231" t="s">
        <v>910</v>
      </c>
      <c r="C82" s="229" t="s">
        <v>98</v>
      </c>
      <c r="D82" s="328"/>
      <c r="E82" s="226"/>
    </row>
    <row r="83" spans="1:5" x14ac:dyDescent="0.2">
      <c r="A83" s="225"/>
      <c r="B83" s="231" t="s">
        <v>911</v>
      </c>
      <c r="C83" s="229" t="s">
        <v>99</v>
      </c>
      <c r="D83" s="328"/>
      <c r="E83" s="226"/>
    </row>
    <row r="84" spans="1:5" x14ac:dyDescent="0.2">
      <c r="A84" s="225"/>
      <c r="B84" s="231" t="s">
        <v>912</v>
      </c>
      <c r="C84" s="229" t="s">
        <v>100</v>
      </c>
      <c r="D84" s="328"/>
      <c r="E84" s="226"/>
    </row>
    <row r="85" spans="1:5" x14ac:dyDescent="0.2">
      <c r="A85" s="225"/>
      <c r="B85" s="231" t="s">
        <v>913</v>
      </c>
      <c r="C85" s="229" t="s">
        <v>101</v>
      </c>
      <c r="D85" s="328"/>
      <c r="E85" s="226"/>
    </row>
    <row r="86" spans="1:5" x14ac:dyDescent="0.2">
      <c r="A86" s="225"/>
      <c r="B86" s="231" t="s">
        <v>914</v>
      </c>
      <c r="C86" s="229" t="s">
        <v>102</v>
      </c>
      <c r="D86" s="328"/>
      <c r="E86" s="226"/>
    </row>
    <row r="87" spans="1:5" x14ac:dyDescent="0.2">
      <c r="A87" s="225"/>
      <c r="B87" s="231" t="s">
        <v>915</v>
      </c>
      <c r="C87" s="229" t="s">
        <v>103</v>
      </c>
      <c r="D87" s="328"/>
      <c r="E87" s="226"/>
    </row>
    <row r="88" spans="1:5" x14ac:dyDescent="0.2">
      <c r="A88" s="225"/>
      <c r="B88" s="231" t="s">
        <v>916</v>
      </c>
      <c r="C88" s="229" t="s">
        <v>104</v>
      </c>
      <c r="D88" s="328"/>
      <c r="E88" s="226"/>
    </row>
    <row r="89" spans="1:5" x14ac:dyDescent="0.2">
      <c r="A89" s="225"/>
      <c r="B89" s="231" t="s">
        <v>917</v>
      </c>
      <c r="C89" s="229" t="s">
        <v>105</v>
      </c>
      <c r="D89" s="328"/>
      <c r="E89" s="226"/>
    </row>
    <row r="90" spans="1:5" x14ac:dyDescent="0.2">
      <c r="A90" s="225"/>
      <c r="B90" s="231" t="s">
        <v>918</v>
      </c>
      <c r="C90" s="229" t="s">
        <v>106</v>
      </c>
      <c r="D90" s="328"/>
      <c r="E90" s="226"/>
    </row>
    <row r="91" spans="1:5" x14ac:dyDescent="0.2">
      <c r="A91" s="225"/>
      <c r="B91" s="231" t="s">
        <v>919</v>
      </c>
      <c r="C91" s="229" t="s">
        <v>107</v>
      </c>
      <c r="D91" s="328"/>
      <c r="E91" s="226"/>
    </row>
    <row r="92" spans="1:5" x14ac:dyDescent="0.2">
      <c r="A92" s="225"/>
      <c r="B92" s="231" t="s">
        <v>920</v>
      </c>
      <c r="C92" s="229" t="s">
        <v>108</v>
      </c>
      <c r="D92" s="328"/>
      <c r="E92" s="226"/>
    </row>
    <row r="93" spans="1:5" x14ac:dyDescent="0.2">
      <c r="A93" s="225"/>
      <c r="B93" s="231" t="s">
        <v>921</v>
      </c>
      <c r="C93" s="229" t="s">
        <v>109</v>
      </c>
      <c r="D93" s="328"/>
      <c r="E93" s="226"/>
    </row>
    <row r="94" spans="1:5" x14ac:dyDescent="0.2">
      <c r="A94" s="225"/>
      <c r="B94" s="231" t="s">
        <v>922</v>
      </c>
      <c r="C94" s="229" t="s">
        <v>110</v>
      </c>
      <c r="D94" s="328"/>
      <c r="E94" s="226"/>
    </row>
    <row r="95" spans="1:5" x14ac:dyDescent="0.2">
      <c r="A95" s="225"/>
      <c r="B95" s="231" t="s">
        <v>923</v>
      </c>
      <c r="C95" s="229" t="s">
        <v>111</v>
      </c>
      <c r="D95" s="328"/>
      <c r="E95" s="226"/>
    </row>
    <row r="96" spans="1:5" x14ac:dyDescent="0.2">
      <c r="A96" s="225"/>
      <c r="B96" s="231" t="s">
        <v>924</v>
      </c>
      <c r="C96" s="229" t="s">
        <v>112</v>
      </c>
      <c r="D96" s="328"/>
      <c r="E96" s="226"/>
    </row>
    <row r="97" spans="1:5" x14ac:dyDescent="0.2">
      <c r="A97" s="225"/>
      <c r="B97" s="231" t="s">
        <v>925</v>
      </c>
      <c r="C97" s="229" t="s">
        <v>113</v>
      </c>
      <c r="D97" s="328"/>
      <c r="E97" s="226"/>
    </row>
    <row r="98" spans="1:5" x14ac:dyDescent="0.2">
      <c r="A98" s="225"/>
      <c r="B98" s="231" t="s">
        <v>926</v>
      </c>
      <c r="C98" s="229" t="s">
        <v>114</v>
      </c>
      <c r="D98" s="328"/>
      <c r="E98" s="226"/>
    </row>
    <row r="99" spans="1:5" x14ac:dyDescent="0.2">
      <c r="A99" s="225"/>
      <c r="B99" s="231" t="s">
        <v>927</v>
      </c>
      <c r="C99" s="229" t="s">
        <v>115</v>
      </c>
      <c r="D99" s="328"/>
      <c r="E99" s="226"/>
    </row>
    <row r="100" spans="1:5" x14ac:dyDescent="0.2">
      <c r="A100" s="225"/>
      <c r="B100" s="231" t="s">
        <v>928</v>
      </c>
      <c r="C100" s="229" t="s">
        <v>116</v>
      </c>
      <c r="D100" s="328"/>
      <c r="E100" s="226"/>
    </row>
    <row r="101" spans="1:5" x14ac:dyDescent="0.2">
      <c r="A101" s="225"/>
      <c r="B101" s="231" t="s">
        <v>929</v>
      </c>
      <c r="C101" s="229" t="s">
        <v>117</v>
      </c>
      <c r="D101" s="328"/>
      <c r="E101" s="226"/>
    </row>
    <row r="102" spans="1:5" x14ac:dyDescent="0.2">
      <c r="A102" s="225"/>
      <c r="B102" s="231" t="s">
        <v>930</v>
      </c>
      <c r="C102" s="229" t="s">
        <v>118</v>
      </c>
      <c r="D102" s="328"/>
      <c r="E102" s="226"/>
    </row>
    <row r="103" spans="1:5" x14ac:dyDescent="0.2">
      <c r="A103" s="225"/>
      <c r="B103" s="231" t="s">
        <v>931</v>
      </c>
      <c r="C103" s="229" t="s">
        <v>119</v>
      </c>
      <c r="D103" s="328"/>
      <c r="E103" s="226"/>
    </row>
    <row r="104" spans="1:5" x14ac:dyDescent="0.2">
      <c r="A104" s="225"/>
      <c r="B104" s="231" t="s">
        <v>932</v>
      </c>
      <c r="C104" s="229" t="s">
        <v>120</v>
      </c>
      <c r="D104" s="328"/>
      <c r="E104" s="226"/>
    </row>
    <row r="105" spans="1:5" x14ac:dyDescent="0.2">
      <c r="A105" s="225"/>
      <c r="B105" s="231" t="s">
        <v>933</v>
      </c>
      <c r="C105" s="229" t="s">
        <v>121</v>
      </c>
      <c r="D105" s="328"/>
      <c r="E105" s="226"/>
    </row>
    <row r="106" spans="1:5" x14ac:dyDescent="0.2">
      <c r="A106" s="225"/>
      <c r="B106" s="231" t="s">
        <v>934</v>
      </c>
      <c r="C106" s="229" t="s">
        <v>122</v>
      </c>
      <c r="D106" s="328"/>
      <c r="E106" s="226"/>
    </row>
    <row r="107" spans="1:5" x14ac:dyDescent="0.2">
      <c r="A107" s="225"/>
      <c r="B107" s="231" t="s">
        <v>935</v>
      </c>
      <c r="C107" s="229" t="s">
        <v>123</v>
      </c>
      <c r="D107" s="328"/>
      <c r="E107" s="226"/>
    </row>
    <row r="108" spans="1:5" x14ac:dyDescent="0.2">
      <c r="A108" s="225"/>
      <c r="B108" s="231" t="s">
        <v>936</v>
      </c>
      <c r="C108" s="229" t="s">
        <v>124</v>
      </c>
      <c r="D108" s="328"/>
      <c r="E108" s="226"/>
    </row>
    <row r="109" spans="1:5" x14ac:dyDescent="0.2">
      <c r="A109" s="225"/>
      <c r="B109" s="231" t="s">
        <v>937</v>
      </c>
      <c r="C109" s="229" t="s">
        <v>125</v>
      </c>
      <c r="D109" s="328"/>
      <c r="E109" s="226"/>
    </row>
    <row r="110" spans="1:5" x14ac:dyDescent="0.2">
      <c r="A110" s="225"/>
      <c r="B110" s="229" t="s">
        <v>938</v>
      </c>
      <c r="C110" s="229" t="s">
        <v>184</v>
      </c>
      <c r="D110" s="329"/>
      <c r="E110" s="226"/>
    </row>
    <row r="111" spans="1:5" x14ac:dyDescent="0.2">
      <c r="A111" s="225"/>
      <c r="B111" s="229" t="s">
        <v>939</v>
      </c>
      <c r="C111" s="229" t="s">
        <v>185</v>
      </c>
      <c r="D111" s="329"/>
      <c r="E111" s="226"/>
    </row>
    <row r="112" spans="1:5" x14ac:dyDescent="0.2">
      <c r="A112" s="225"/>
      <c r="B112" s="229" t="s">
        <v>940</v>
      </c>
      <c r="C112" s="229" t="s">
        <v>186</v>
      </c>
      <c r="D112" s="329"/>
      <c r="E112" s="226"/>
    </row>
    <row r="113" spans="1:5" x14ac:dyDescent="0.2">
      <c r="A113" s="225"/>
      <c r="B113" s="229" t="s">
        <v>941</v>
      </c>
      <c r="C113" s="229" t="s">
        <v>187</v>
      </c>
      <c r="D113" s="329"/>
      <c r="E113" s="226"/>
    </row>
    <row r="114" spans="1:5" x14ac:dyDescent="0.2">
      <c r="A114" s="225"/>
      <c r="B114" s="229" t="s">
        <v>942</v>
      </c>
      <c r="C114" s="229" t="s">
        <v>188</v>
      </c>
      <c r="D114" s="329"/>
      <c r="E114" s="226"/>
    </row>
    <row r="115" spans="1:5" x14ac:dyDescent="0.2">
      <c r="A115" s="225"/>
      <c r="B115" s="229" t="s">
        <v>943</v>
      </c>
      <c r="C115" s="229" t="s">
        <v>189</v>
      </c>
      <c r="D115" s="329"/>
      <c r="E115" s="226"/>
    </row>
    <row r="116" spans="1:5" x14ac:dyDescent="0.2">
      <c r="A116" s="225"/>
      <c r="B116" s="229" t="s">
        <v>944</v>
      </c>
      <c r="C116" s="229" t="s">
        <v>190</v>
      </c>
      <c r="D116" s="329"/>
      <c r="E116" s="226"/>
    </row>
    <row r="117" spans="1:5" x14ac:dyDescent="0.2">
      <c r="A117" s="225"/>
      <c r="B117" s="229" t="s">
        <v>945</v>
      </c>
      <c r="C117" s="229" t="s">
        <v>191</v>
      </c>
      <c r="D117" s="329"/>
      <c r="E117" s="226"/>
    </row>
    <row r="118" spans="1:5" x14ac:dyDescent="0.2">
      <c r="A118" s="225"/>
      <c r="B118" s="229" t="s">
        <v>946</v>
      </c>
      <c r="C118" s="229" t="s">
        <v>192</v>
      </c>
      <c r="D118" s="329"/>
      <c r="E118" s="226"/>
    </row>
    <row r="119" spans="1:5" x14ac:dyDescent="0.2">
      <c r="A119" s="225"/>
      <c r="B119" s="229" t="s">
        <v>947</v>
      </c>
      <c r="C119" s="229" t="s">
        <v>193</v>
      </c>
      <c r="D119" s="329"/>
      <c r="E119" s="226"/>
    </row>
    <row r="120" spans="1:5" x14ac:dyDescent="0.2">
      <c r="A120" s="225"/>
      <c r="B120" s="229" t="s">
        <v>948</v>
      </c>
      <c r="C120" s="229" t="s">
        <v>194</v>
      </c>
      <c r="D120" s="329"/>
      <c r="E120" s="226"/>
    </row>
    <row r="121" spans="1:5" x14ac:dyDescent="0.2">
      <c r="A121" s="225"/>
      <c r="B121" s="229" t="s">
        <v>949</v>
      </c>
      <c r="C121" s="229" t="s">
        <v>195</v>
      </c>
      <c r="D121" s="329"/>
      <c r="E121" s="226"/>
    </row>
    <row r="122" spans="1:5" x14ac:dyDescent="0.2">
      <c r="A122" s="225"/>
      <c r="B122" s="229" t="s">
        <v>950</v>
      </c>
      <c r="C122" s="229" t="s">
        <v>196</v>
      </c>
      <c r="D122" s="329"/>
      <c r="E122" s="226"/>
    </row>
    <row r="123" spans="1:5" x14ac:dyDescent="0.2">
      <c r="A123" s="225"/>
      <c r="B123" s="229" t="s">
        <v>951</v>
      </c>
      <c r="C123" s="229" t="s">
        <v>197</v>
      </c>
      <c r="D123" s="329"/>
      <c r="E123" s="226"/>
    </row>
    <row r="124" spans="1:5" x14ac:dyDescent="0.2">
      <c r="A124" s="225"/>
      <c r="B124" s="229" t="s">
        <v>952</v>
      </c>
      <c r="C124" s="229" t="s">
        <v>198</v>
      </c>
      <c r="D124" s="329"/>
      <c r="E124" s="226"/>
    </row>
    <row r="125" spans="1:5" x14ac:dyDescent="0.2">
      <c r="A125" s="225"/>
      <c r="B125" s="229" t="s">
        <v>953</v>
      </c>
      <c r="C125" s="229" t="s">
        <v>199</v>
      </c>
      <c r="D125" s="329"/>
      <c r="E125" s="226"/>
    </row>
    <row r="126" spans="1:5" x14ac:dyDescent="0.2">
      <c r="A126" s="225"/>
      <c r="B126" s="229" t="s">
        <v>954</v>
      </c>
      <c r="C126" s="229" t="s">
        <v>200</v>
      </c>
      <c r="D126" s="329"/>
      <c r="E126" s="226"/>
    </row>
    <row r="127" spans="1:5" x14ac:dyDescent="0.2">
      <c r="A127" s="225"/>
      <c r="B127" s="229" t="s">
        <v>955</v>
      </c>
      <c r="C127" s="229" t="s">
        <v>201</v>
      </c>
      <c r="D127" s="329"/>
      <c r="E127" s="226"/>
    </row>
    <row r="128" spans="1:5" x14ac:dyDescent="0.2">
      <c r="A128" s="225"/>
      <c r="B128" s="229" t="s">
        <v>956</v>
      </c>
      <c r="C128" s="229" t="s">
        <v>202</v>
      </c>
      <c r="D128" s="329"/>
      <c r="E128" s="226"/>
    </row>
    <row r="129" spans="1:5" x14ac:dyDescent="0.2">
      <c r="A129" s="225"/>
      <c r="B129" s="229" t="s">
        <v>957</v>
      </c>
      <c r="C129" s="229" t="s">
        <v>203</v>
      </c>
      <c r="D129" s="329"/>
      <c r="E129" s="226"/>
    </row>
    <row r="130" spans="1:5" x14ac:dyDescent="0.2">
      <c r="A130" s="225"/>
      <c r="B130" s="229" t="s">
        <v>958</v>
      </c>
      <c r="C130" s="229" t="s">
        <v>204</v>
      </c>
      <c r="D130" s="329"/>
      <c r="E130" s="226"/>
    </row>
    <row r="131" spans="1:5" x14ac:dyDescent="0.2">
      <c r="A131" s="225"/>
      <c r="B131" s="229" t="s">
        <v>959</v>
      </c>
      <c r="C131" s="229" t="s">
        <v>205</v>
      </c>
      <c r="D131" s="329"/>
      <c r="E131" s="226"/>
    </row>
    <row r="132" spans="1:5" x14ac:dyDescent="0.2">
      <c r="A132" s="225"/>
      <c r="B132" s="229" t="s">
        <v>960</v>
      </c>
      <c r="C132" s="229" t="s">
        <v>206</v>
      </c>
      <c r="D132" s="329"/>
      <c r="E132" s="226"/>
    </row>
    <row r="133" spans="1:5" x14ac:dyDescent="0.2">
      <c r="A133" s="225"/>
      <c r="B133" s="229" t="s">
        <v>961</v>
      </c>
      <c r="C133" s="229" t="s">
        <v>207</v>
      </c>
      <c r="D133" s="329"/>
      <c r="E133" s="226"/>
    </row>
    <row r="134" spans="1:5" x14ac:dyDescent="0.2">
      <c r="A134" s="225"/>
      <c r="B134" s="229" t="s">
        <v>962</v>
      </c>
      <c r="C134" s="229" t="s">
        <v>208</v>
      </c>
      <c r="D134" s="329"/>
      <c r="E134" s="226"/>
    </row>
    <row r="135" spans="1:5" x14ac:dyDescent="0.2">
      <c r="A135" s="225"/>
      <c r="B135" s="229" t="s">
        <v>963</v>
      </c>
      <c r="C135" s="229" t="s">
        <v>209</v>
      </c>
      <c r="D135" s="329"/>
      <c r="E135" s="226"/>
    </row>
    <row r="136" spans="1:5" x14ac:dyDescent="0.2">
      <c r="A136" s="225"/>
      <c r="B136" s="229" t="s">
        <v>964</v>
      </c>
      <c r="C136" s="229" t="s">
        <v>210</v>
      </c>
      <c r="D136" s="329"/>
      <c r="E136" s="226"/>
    </row>
    <row r="137" spans="1:5" x14ac:dyDescent="0.2">
      <c r="A137" s="225"/>
      <c r="B137" s="229" t="s">
        <v>965</v>
      </c>
      <c r="C137" s="229" t="s">
        <v>211</v>
      </c>
      <c r="D137" s="329"/>
      <c r="E137" s="226"/>
    </row>
    <row r="138" spans="1:5" x14ac:dyDescent="0.2">
      <c r="A138" s="225"/>
      <c r="B138" s="229" t="s">
        <v>966</v>
      </c>
      <c r="C138" s="229" t="s">
        <v>212</v>
      </c>
      <c r="D138" s="329"/>
      <c r="E138" s="226"/>
    </row>
    <row r="139" spans="1:5" x14ac:dyDescent="0.2">
      <c r="A139" s="225"/>
      <c r="B139" s="229" t="s">
        <v>967</v>
      </c>
      <c r="C139" s="229" t="s">
        <v>213</v>
      </c>
      <c r="D139" s="329"/>
      <c r="E139" s="226"/>
    </row>
    <row r="140" spans="1:5" x14ac:dyDescent="0.2">
      <c r="A140" s="225"/>
      <c r="B140" s="229" t="s">
        <v>968</v>
      </c>
      <c r="C140" s="229" t="s">
        <v>214</v>
      </c>
      <c r="D140" s="329"/>
      <c r="E140" s="226"/>
    </row>
    <row r="141" spans="1:5" x14ac:dyDescent="0.2">
      <c r="A141" s="225"/>
      <c r="B141" s="229" t="s">
        <v>969</v>
      </c>
      <c r="C141" s="229" t="s">
        <v>215</v>
      </c>
      <c r="D141" s="329"/>
      <c r="E141" s="226"/>
    </row>
    <row r="142" spans="1:5" x14ac:dyDescent="0.2">
      <c r="A142" s="225"/>
      <c r="B142" s="229" t="s">
        <v>970</v>
      </c>
      <c r="C142" s="229" t="s">
        <v>216</v>
      </c>
      <c r="D142" s="329"/>
      <c r="E142" s="226"/>
    </row>
    <row r="143" spans="1:5" x14ac:dyDescent="0.2">
      <c r="A143" s="225"/>
      <c r="B143" s="229" t="s">
        <v>971</v>
      </c>
      <c r="C143" s="229" t="s">
        <v>217</v>
      </c>
      <c r="D143" s="329"/>
      <c r="E143" s="226"/>
    </row>
    <row r="144" spans="1:5" x14ac:dyDescent="0.2">
      <c r="A144" s="225"/>
      <c r="B144" s="229" t="s">
        <v>972</v>
      </c>
      <c r="C144" s="229" t="s">
        <v>218</v>
      </c>
      <c r="D144" s="329"/>
      <c r="E144" s="226"/>
    </row>
    <row r="145" spans="1:5" x14ac:dyDescent="0.2">
      <c r="A145" s="225"/>
      <c r="B145" s="229" t="s">
        <v>973</v>
      </c>
      <c r="C145" s="229" t="s">
        <v>219</v>
      </c>
      <c r="D145" s="329"/>
      <c r="E145" s="226"/>
    </row>
    <row r="146" spans="1:5" x14ac:dyDescent="0.2">
      <c r="A146" s="225"/>
      <c r="B146" s="229" t="s">
        <v>974</v>
      </c>
      <c r="C146" s="229" t="s">
        <v>220</v>
      </c>
      <c r="D146" s="329"/>
      <c r="E146" s="226"/>
    </row>
    <row r="147" spans="1:5" x14ac:dyDescent="0.2">
      <c r="A147" s="225"/>
      <c r="B147" s="229" t="s">
        <v>975</v>
      </c>
      <c r="C147" s="229" t="s">
        <v>221</v>
      </c>
      <c r="D147" s="329"/>
      <c r="E147" s="226"/>
    </row>
    <row r="148" spans="1:5" x14ac:dyDescent="0.2">
      <c r="A148" s="225"/>
      <c r="B148" s="229" t="s">
        <v>976</v>
      </c>
      <c r="C148" s="229" t="s">
        <v>222</v>
      </c>
      <c r="D148" s="329"/>
      <c r="E148" s="226"/>
    </row>
    <row r="149" spans="1:5" x14ac:dyDescent="0.2">
      <c r="A149" s="225"/>
      <c r="B149" s="229" t="s">
        <v>977</v>
      </c>
      <c r="C149" s="229" t="s">
        <v>263</v>
      </c>
      <c r="D149" s="329"/>
      <c r="E149" s="226"/>
    </row>
    <row r="150" spans="1:5" x14ac:dyDescent="0.2">
      <c r="A150" s="225"/>
      <c r="B150" s="229" t="s">
        <v>978</v>
      </c>
      <c r="C150" s="229" t="s">
        <v>264</v>
      </c>
      <c r="D150" s="329"/>
      <c r="E150" s="226"/>
    </row>
    <row r="151" spans="1:5" x14ac:dyDescent="0.2">
      <c r="A151" s="225"/>
      <c r="B151" s="229" t="s">
        <v>979</v>
      </c>
      <c r="C151" s="229" t="s">
        <v>265</v>
      </c>
      <c r="D151" s="329"/>
      <c r="E151" s="226"/>
    </row>
    <row r="152" spans="1:5" x14ac:dyDescent="0.2">
      <c r="A152" s="225"/>
      <c r="B152" s="229" t="s">
        <v>980</v>
      </c>
      <c r="C152" s="229" t="s">
        <v>266</v>
      </c>
      <c r="D152" s="329"/>
      <c r="E152" s="226"/>
    </row>
    <row r="153" spans="1:5" x14ac:dyDescent="0.2">
      <c r="A153" s="225"/>
      <c r="B153" s="229" t="s">
        <v>981</v>
      </c>
      <c r="C153" s="229" t="s">
        <v>267</v>
      </c>
      <c r="D153" s="329"/>
      <c r="E153" s="226"/>
    </row>
    <row r="154" spans="1:5" x14ac:dyDescent="0.2">
      <c r="A154" s="225"/>
      <c r="B154" s="229" t="s">
        <v>982</v>
      </c>
      <c r="C154" s="229" t="s">
        <v>268</v>
      </c>
      <c r="D154" s="329"/>
      <c r="E154" s="226"/>
    </row>
    <row r="155" spans="1:5" x14ac:dyDescent="0.2">
      <c r="A155" s="225"/>
      <c r="B155" s="229" t="s">
        <v>983</v>
      </c>
      <c r="C155" s="229" t="s">
        <v>269</v>
      </c>
      <c r="D155" s="329"/>
      <c r="E155" s="226"/>
    </row>
    <row r="156" spans="1:5" x14ac:dyDescent="0.2">
      <c r="A156" s="225"/>
      <c r="B156" s="229" t="s">
        <v>984</v>
      </c>
      <c r="C156" s="229" t="s">
        <v>270</v>
      </c>
      <c r="D156" s="329"/>
      <c r="E156" s="226"/>
    </row>
    <row r="157" spans="1:5" x14ac:dyDescent="0.2">
      <c r="A157" s="225"/>
      <c r="B157" s="229" t="s">
        <v>985</v>
      </c>
      <c r="C157" s="229" t="s">
        <v>271</v>
      </c>
      <c r="D157" s="329"/>
      <c r="E157" s="226"/>
    </row>
    <row r="158" spans="1:5" x14ac:dyDescent="0.2">
      <c r="A158" s="225"/>
      <c r="B158" s="229" t="s">
        <v>986</v>
      </c>
      <c r="C158" s="229" t="s">
        <v>272</v>
      </c>
      <c r="D158" s="329"/>
      <c r="E158" s="226"/>
    </row>
    <row r="159" spans="1:5" x14ac:dyDescent="0.2">
      <c r="A159" s="225"/>
      <c r="B159" s="229" t="s">
        <v>987</v>
      </c>
      <c r="C159" s="229" t="s">
        <v>273</v>
      </c>
      <c r="D159" s="329"/>
      <c r="E159" s="226"/>
    </row>
    <row r="160" spans="1:5" x14ac:dyDescent="0.2">
      <c r="A160" s="225"/>
      <c r="B160" s="229" t="s">
        <v>988</v>
      </c>
      <c r="C160" s="229" t="s">
        <v>274</v>
      </c>
      <c r="D160" s="329"/>
      <c r="E160" s="226"/>
    </row>
    <row r="161" spans="1:5" x14ac:dyDescent="0.2">
      <c r="A161" s="225"/>
      <c r="B161" s="229" t="s">
        <v>989</v>
      </c>
      <c r="C161" s="229" t="s">
        <v>275</v>
      </c>
      <c r="D161" s="329"/>
      <c r="E161" s="226"/>
    </row>
    <row r="162" spans="1:5" x14ac:dyDescent="0.2">
      <c r="A162" s="225"/>
      <c r="B162" s="229" t="s">
        <v>990</v>
      </c>
      <c r="C162" s="229" t="s">
        <v>276</v>
      </c>
      <c r="D162" s="329"/>
      <c r="E162" s="226"/>
    </row>
    <row r="163" spans="1:5" x14ac:dyDescent="0.2">
      <c r="A163" s="225"/>
      <c r="B163" s="229" t="s">
        <v>991</v>
      </c>
      <c r="C163" s="229" t="s">
        <v>277</v>
      </c>
      <c r="D163" s="329"/>
      <c r="E163" s="226"/>
    </row>
    <row r="164" spans="1:5" x14ac:dyDescent="0.2">
      <c r="A164" s="225"/>
      <c r="B164" s="229" t="s">
        <v>992</v>
      </c>
      <c r="C164" s="229" t="s">
        <v>278</v>
      </c>
      <c r="D164" s="329"/>
      <c r="E164" s="226"/>
    </row>
    <row r="165" spans="1:5" x14ac:dyDescent="0.2">
      <c r="A165" s="225"/>
      <c r="B165" s="229" t="s">
        <v>993</v>
      </c>
      <c r="C165" s="229" t="s">
        <v>279</v>
      </c>
      <c r="D165" s="329"/>
      <c r="E165" s="226"/>
    </row>
    <row r="166" spans="1:5" x14ac:dyDescent="0.2">
      <c r="A166" s="225"/>
      <c r="B166" s="229" t="s">
        <v>994</v>
      </c>
      <c r="C166" s="229" t="s">
        <v>280</v>
      </c>
      <c r="D166" s="329"/>
      <c r="E166" s="226"/>
    </row>
    <row r="167" spans="1:5" x14ac:dyDescent="0.2">
      <c r="A167" s="225"/>
      <c r="B167" s="229" t="s">
        <v>995</v>
      </c>
      <c r="C167" s="229" t="s">
        <v>281</v>
      </c>
      <c r="D167" s="329"/>
      <c r="E167" s="226"/>
    </row>
    <row r="168" spans="1:5" x14ac:dyDescent="0.2">
      <c r="A168" s="225"/>
      <c r="B168" s="229" t="s">
        <v>996</v>
      </c>
      <c r="C168" s="229" t="s">
        <v>301</v>
      </c>
      <c r="D168" s="329"/>
      <c r="E168" s="226"/>
    </row>
    <row r="169" spans="1:5" x14ac:dyDescent="0.2">
      <c r="A169" s="225"/>
      <c r="B169" s="229" t="s">
        <v>997</v>
      </c>
      <c r="C169" s="229" t="s">
        <v>302</v>
      </c>
      <c r="D169" s="329"/>
      <c r="E169" s="226"/>
    </row>
    <row r="170" spans="1:5" x14ac:dyDescent="0.2">
      <c r="A170" s="225"/>
      <c r="B170" s="229" t="s">
        <v>998</v>
      </c>
      <c r="C170" s="229" t="s">
        <v>303</v>
      </c>
      <c r="D170" s="329"/>
      <c r="E170" s="226"/>
    </row>
    <row r="171" spans="1:5" x14ac:dyDescent="0.2">
      <c r="A171" s="225"/>
      <c r="B171" s="229" t="s">
        <v>999</v>
      </c>
      <c r="C171" s="229" t="s">
        <v>304</v>
      </c>
      <c r="D171" s="329"/>
      <c r="E171" s="226"/>
    </row>
    <row r="172" spans="1:5" x14ac:dyDescent="0.2">
      <c r="A172" s="225"/>
      <c r="B172" s="229" t="s">
        <v>1000</v>
      </c>
      <c r="C172" s="229" t="s">
        <v>305</v>
      </c>
      <c r="D172" s="329"/>
      <c r="E172" s="226"/>
    </row>
    <row r="173" spans="1:5" x14ac:dyDescent="0.2">
      <c r="A173" s="225"/>
      <c r="B173" s="229" t="s">
        <v>1001</v>
      </c>
      <c r="C173" s="229" t="s">
        <v>306</v>
      </c>
      <c r="D173" s="329"/>
      <c r="E173" s="226"/>
    </row>
    <row r="174" spans="1:5" x14ac:dyDescent="0.2">
      <c r="A174" s="225"/>
      <c r="B174" s="229" t="s">
        <v>1002</v>
      </c>
      <c r="C174" s="229" t="s">
        <v>307</v>
      </c>
      <c r="D174" s="329"/>
      <c r="E174" s="226"/>
    </row>
    <row r="175" spans="1:5" x14ac:dyDescent="0.2">
      <c r="A175" s="225"/>
      <c r="B175" s="229" t="s">
        <v>1003</v>
      </c>
      <c r="C175" s="229" t="s">
        <v>308</v>
      </c>
      <c r="D175" s="329"/>
      <c r="E175" s="226"/>
    </row>
    <row r="176" spans="1:5" x14ac:dyDescent="0.2">
      <c r="A176" s="225"/>
      <c r="B176" s="229" t="s">
        <v>1004</v>
      </c>
      <c r="C176" s="229" t="s">
        <v>309</v>
      </c>
      <c r="D176" s="329"/>
      <c r="E176" s="226"/>
    </row>
    <row r="177" spans="1:5" x14ac:dyDescent="0.2">
      <c r="A177" s="225"/>
      <c r="B177" s="229" t="s">
        <v>1005</v>
      </c>
      <c r="C177" s="229" t="s">
        <v>310</v>
      </c>
      <c r="D177" s="329"/>
      <c r="E177" s="226"/>
    </row>
    <row r="178" spans="1:5" x14ac:dyDescent="0.2">
      <c r="A178" s="225"/>
      <c r="B178" s="229" t="s">
        <v>1006</v>
      </c>
      <c r="C178" s="229" t="s">
        <v>311</v>
      </c>
      <c r="D178" s="329"/>
      <c r="E178" s="226"/>
    </row>
    <row r="179" spans="1:5" x14ac:dyDescent="0.2">
      <c r="A179" s="225"/>
      <c r="B179" s="229" t="s">
        <v>1007</v>
      </c>
      <c r="C179" s="229" t="s">
        <v>312</v>
      </c>
      <c r="D179" s="329"/>
      <c r="E179" s="226"/>
    </row>
    <row r="180" spans="1:5" x14ac:dyDescent="0.2">
      <c r="A180" s="225"/>
      <c r="B180" s="229" t="s">
        <v>1008</v>
      </c>
      <c r="C180" s="229" t="s">
        <v>313</v>
      </c>
      <c r="D180" s="329"/>
      <c r="E180" s="226"/>
    </row>
    <row r="181" spans="1:5" x14ac:dyDescent="0.2">
      <c r="A181" s="225"/>
      <c r="B181" s="229" t="s">
        <v>1009</v>
      </c>
      <c r="C181" s="229" t="s">
        <v>314</v>
      </c>
      <c r="D181" s="329"/>
      <c r="E181" s="226"/>
    </row>
    <row r="182" spans="1:5" x14ac:dyDescent="0.2">
      <c r="A182" s="225"/>
      <c r="B182" s="229" t="s">
        <v>1010</v>
      </c>
      <c r="C182" s="229" t="s">
        <v>315</v>
      </c>
      <c r="D182" s="329"/>
      <c r="E182" s="226"/>
    </row>
    <row r="183" spans="1:5" x14ac:dyDescent="0.2">
      <c r="A183" s="225"/>
      <c r="B183" s="229" t="s">
        <v>1011</v>
      </c>
      <c r="C183" s="229" t="s">
        <v>316</v>
      </c>
      <c r="D183" s="329"/>
      <c r="E183" s="226"/>
    </row>
    <row r="184" spans="1:5" x14ac:dyDescent="0.2">
      <c r="A184" s="225"/>
      <c r="B184" s="229" t="s">
        <v>1012</v>
      </c>
      <c r="C184" s="229" t="s">
        <v>317</v>
      </c>
      <c r="D184" s="329"/>
      <c r="E184" s="226"/>
    </row>
    <row r="185" spans="1:5" x14ac:dyDescent="0.2">
      <c r="A185" s="225"/>
      <c r="B185" s="229" t="s">
        <v>1013</v>
      </c>
      <c r="C185" s="229" t="s">
        <v>318</v>
      </c>
      <c r="D185" s="329"/>
      <c r="E185" s="226"/>
    </row>
    <row r="186" spans="1:5" x14ac:dyDescent="0.2">
      <c r="A186" s="225"/>
      <c r="B186" s="229" t="s">
        <v>1014</v>
      </c>
      <c r="C186" s="229" t="s">
        <v>319</v>
      </c>
      <c r="D186" s="329"/>
      <c r="E186" s="226"/>
    </row>
    <row r="187" spans="1:5" x14ac:dyDescent="0.2">
      <c r="A187" s="225"/>
      <c r="B187" s="229" t="s">
        <v>1015</v>
      </c>
      <c r="C187" s="229" t="s">
        <v>320</v>
      </c>
      <c r="D187" s="329"/>
      <c r="E187" s="226"/>
    </row>
    <row r="188" spans="1:5" x14ac:dyDescent="0.2">
      <c r="A188" s="225"/>
      <c r="B188" s="229" t="s">
        <v>1016</v>
      </c>
      <c r="C188" s="229" t="s">
        <v>321</v>
      </c>
      <c r="D188" s="329"/>
      <c r="E188" s="226"/>
    </row>
    <row r="189" spans="1:5" x14ac:dyDescent="0.2">
      <c r="A189" s="225"/>
      <c r="B189" s="229" t="s">
        <v>1017</v>
      </c>
      <c r="C189" s="229" t="s">
        <v>322</v>
      </c>
      <c r="D189" s="329"/>
      <c r="E189" s="226"/>
    </row>
    <row r="190" spans="1:5" x14ac:dyDescent="0.2">
      <c r="A190" s="225"/>
      <c r="B190" s="229" t="s">
        <v>1018</v>
      </c>
      <c r="C190" s="229" t="s">
        <v>323</v>
      </c>
      <c r="D190" s="329"/>
      <c r="E190" s="226"/>
    </row>
    <row r="191" spans="1:5" x14ac:dyDescent="0.2">
      <c r="A191" s="225"/>
      <c r="B191" s="229" t="s">
        <v>1019</v>
      </c>
      <c r="C191" s="229" t="s">
        <v>324</v>
      </c>
      <c r="D191" s="329"/>
      <c r="E191" s="226"/>
    </row>
    <row r="192" spans="1:5" x14ac:dyDescent="0.2">
      <c r="A192" s="225"/>
      <c r="B192" s="229" t="s">
        <v>1020</v>
      </c>
      <c r="C192" s="229" t="s">
        <v>325</v>
      </c>
      <c r="D192" s="329"/>
      <c r="E192" s="226"/>
    </row>
    <row r="193" spans="1:5" x14ac:dyDescent="0.2">
      <c r="A193" s="225"/>
      <c r="B193" s="229" t="s">
        <v>1021</v>
      </c>
      <c r="C193" s="229" t="s">
        <v>326</v>
      </c>
      <c r="D193" s="329"/>
      <c r="E193" s="226"/>
    </row>
    <row r="194" spans="1:5" x14ac:dyDescent="0.2">
      <c r="A194" s="225"/>
      <c r="B194" s="229" t="s">
        <v>1022</v>
      </c>
      <c r="C194" s="229" t="s">
        <v>327</v>
      </c>
      <c r="D194" s="329"/>
      <c r="E194" s="226"/>
    </row>
    <row r="195" spans="1:5" x14ac:dyDescent="0.2">
      <c r="A195" s="225"/>
      <c r="B195" s="229" t="s">
        <v>1023</v>
      </c>
      <c r="C195" s="229" t="s">
        <v>328</v>
      </c>
      <c r="D195" s="329"/>
      <c r="E195" s="226"/>
    </row>
    <row r="196" spans="1:5" x14ac:dyDescent="0.2">
      <c r="A196" s="225"/>
      <c r="B196" s="229" t="s">
        <v>1024</v>
      </c>
      <c r="C196" s="229" t="s">
        <v>329</v>
      </c>
      <c r="D196" s="329"/>
      <c r="E196" s="226"/>
    </row>
    <row r="197" spans="1:5" x14ac:dyDescent="0.2">
      <c r="A197" s="225"/>
      <c r="B197" s="229" t="s">
        <v>1025</v>
      </c>
      <c r="C197" s="229" t="s">
        <v>330</v>
      </c>
      <c r="D197" s="329"/>
      <c r="E197" s="226"/>
    </row>
    <row r="198" spans="1:5" x14ac:dyDescent="0.2">
      <c r="A198" s="225"/>
      <c r="B198" s="229" t="s">
        <v>1026</v>
      </c>
      <c r="C198" s="229" t="s">
        <v>331</v>
      </c>
      <c r="D198" s="329"/>
      <c r="E198" s="226"/>
    </row>
    <row r="199" spans="1:5" x14ac:dyDescent="0.2">
      <c r="A199" s="225"/>
      <c r="B199" s="229" t="s">
        <v>1027</v>
      </c>
      <c r="C199" s="229" t="s">
        <v>332</v>
      </c>
      <c r="D199" s="329"/>
      <c r="E199" s="226"/>
    </row>
    <row r="200" spans="1:5" x14ac:dyDescent="0.2">
      <c r="A200" s="225"/>
      <c r="B200" s="229" t="s">
        <v>1028</v>
      </c>
      <c r="C200" s="229" t="s">
        <v>333</v>
      </c>
      <c r="D200" s="329"/>
      <c r="E200" s="226"/>
    </row>
    <row r="201" spans="1:5" x14ac:dyDescent="0.2">
      <c r="A201" s="225"/>
      <c r="B201" s="229" t="s">
        <v>1029</v>
      </c>
      <c r="C201" s="229" t="s">
        <v>334</v>
      </c>
      <c r="D201" s="329"/>
      <c r="E201" s="226"/>
    </row>
    <row r="202" spans="1:5" x14ac:dyDescent="0.2">
      <c r="A202" s="225"/>
      <c r="B202" s="229" t="s">
        <v>1030</v>
      </c>
      <c r="C202" s="229" t="s">
        <v>335</v>
      </c>
      <c r="D202" s="329"/>
      <c r="E202" s="226"/>
    </row>
    <row r="203" spans="1:5" x14ac:dyDescent="0.2">
      <c r="A203" s="225"/>
      <c r="B203" s="229" t="s">
        <v>1031</v>
      </c>
      <c r="C203" s="229" t="s">
        <v>336</v>
      </c>
      <c r="D203" s="329"/>
      <c r="E203" s="226"/>
    </row>
    <row r="204" spans="1:5" x14ac:dyDescent="0.2">
      <c r="A204" s="225"/>
      <c r="B204" s="229" t="s">
        <v>1032</v>
      </c>
      <c r="C204" s="229" t="s">
        <v>337</v>
      </c>
      <c r="D204" s="329"/>
      <c r="E204" s="226"/>
    </row>
    <row r="205" spans="1:5" x14ac:dyDescent="0.2">
      <c r="A205" s="225"/>
      <c r="B205" s="229" t="s">
        <v>1033</v>
      </c>
      <c r="C205" s="229" t="s">
        <v>338</v>
      </c>
      <c r="D205" s="329"/>
      <c r="E205" s="226"/>
    </row>
    <row r="206" spans="1:5" x14ac:dyDescent="0.2">
      <c r="A206" s="225"/>
      <c r="B206" s="229" t="s">
        <v>1034</v>
      </c>
      <c r="C206" s="229" t="s">
        <v>339</v>
      </c>
      <c r="D206" s="329"/>
      <c r="E206" s="226"/>
    </row>
    <row r="207" spans="1:5" x14ac:dyDescent="0.2">
      <c r="A207" s="225"/>
      <c r="B207" s="229" t="s">
        <v>1035</v>
      </c>
      <c r="C207" s="229" t="s">
        <v>340</v>
      </c>
      <c r="D207" s="329"/>
      <c r="E207" s="226"/>
    </row>
    <row r="208" spans="1:5" x14ac:dyDescent="0.2">
      <c r="A208" s="225"/>
      <c r="B208" s="229" t="s">
        <v>1036</v>
      </c>
      <c r="C208" s="229" t="s">
        <v>341</v>
      </c>
      <c r="D208" s="329"/>
      <c r="E208" s="226"/>
    </row>
    <row r="209" spans="1:5" x14ac:dyDescent="0.2">
      <c r="A209" s="225"/>
      <c r="B209" s="229" t="s">
        <v>1037</v>
      </c>
      <c r="C209" s="229" t="s">
        <v>342</v>
      </c>
      <c r="D209" s="329"/>
      <c r="E209" s="226"/>
    </row>
    <row r="210" spans="1:5" x14ac:dyDescent="0.2">
      <c r="A210" s="225"/>
      <c r="B210" s="229" t="s">
        <v>1038</v>
      </c>
      <c r="C210" s="229" t="s">
        <v>343</v>
      </c>
      <c r="D210" s="329"/>
      <c r="E210" s="226"/>
    </row>
    <row r="211" spans="1:5" x14ac:dyDescent="0.2">
      <c r="A211" s="225"/>
      <c r="B211" s="229" t="s">
        <v>1039</v>
      </c>
      <c r="C211" s="229" t="s">
        <v>344</v>
      </c>
      <c r="D211" s="329"/>
      <c r="E211" s="226"/>
    </row>
    <row r="212" spans="1:5" x14ac:dyDescent="0.2">
      <c r="A212" s="225"/>
      <c r="B212" s="229" t="s">
        <v>1040</v>
      </c>
      <c r="C212" s="229" t="s">
        <v>345</v>
      </c>
      <c r="D212" s="329"/>
      <c r="E212" s="226"/>
    </row>
    <row r="213" spans="1:5" x14ac:dyDescent="0.2">
      <c r="A213" s="225"/>
      <c r="B213" s="229" t="s">
        <v>1041</v>
      </c>
      <c r="C213" s="229" t="s">
        <v>346</v>
      </c>
      <c r="D213" s="329"/>
      <c r="E213" s="226"/>
    </row>
    <row r="214" spans="1:5" x14ac:dyDescent="0.2">
      <c r="A214" s="225"/>
      <c r="B214" s="229" t="s">
        <v>1042</v>
      </c>
      <c r="C214" s="229" t="s">
        <v>347</v>
      </c>
      <c r="D214" s="329"/>
      <c r="E214" s="226"/>
    </row>
    <row r="215" spans="1:5" x14ac:dyDescent="0.2">
      <c r="A215" s="225"/>
      <c r="B215" s="229" t="s">
        <v>1043</v>
      </c>
      <c r="C215" s="229" t="s">
        <v>348</v>
      </c>
      <c r="D215" s="329"/>
      <c r="E215" s="226"/>
    </row>
    <row r="216" spans="1:5" x14ac:dyDescent="0.2">
      <c r="A216" s="225"/>
      <c r="B216" s="229" t="s">
        <v>1044</v>
      </c>
      <c r="C216" s="229" t="s">
        <v>349</v>
      </c>
      <c r="D216" s="329"/>
      <c r="E216" s="226"/>
    </row>
    <row r="217" spans="1:5" x14ac:dyDescent="0.2">
      <c r="A217" s="225"/>
      <c r="B217" s="229" t="s">
        <v>1045</v>
      </c>
      <c r="C217" s="229" t="s">
        <v>350</v>
      </c>
      <c r="D217" s="329"/>
      <c r="E217" s="226"/>
    </row>
    <row r="218" spans="1:5" x14ac:dyDescent="0.2">
      <c r="A218" s="225"/>
      <c r="B218" s="229" t="s">
        <v>1046</v>
      </c>
      <c r="C218" s="229" t="s">
        <v>351</v>
      </c>
      <c r="D218" s="329"/>
      <c r="E218" s="226"/>
    </row>
    <row r="219" spans="1:5" x14ac:dyDescent="0.2">
      <c r="A219" s="225"/>
      <c r="B219" s="229" t="s">
        <v>1047</v>
      </c>
      <c r="C219" s="229" t="s">
        <v>352</v>
      </c>
      <c r="D219" s="329"/>
      <c r="E219" s="226"/>
    </row>
    <row r="220" spans="1:5" x14ac:dyDescent="0.2">
      <c r="A220" s="225"/>
      <c r="B220" s="229" t="s">
        <v>1048</v>
      </c>
      <c r="C220" s="229" t="s">
        <v>353</v>
      </c>
      <c r="D220" s="329"/>
      <c r="E220" s="226"/>
    </row>
    <row r="221" spans="1:5" x14ac:dyDescent="0.2">
      <c r="A221" s="225"/>
      <c r="B221" s="229" t="s">
        <v>1049</v>
      </c>
      <c r="C221" s="229" t="s">
        <v>354</v>
      </c>
      <c r="D221" s="329"/>
      <c r="E221" s="226"/>
    </row>
    <row r="222" spans="1:5" x14ac:dyDescent="0.2">
      <c r="A222" s="225"/>
      <c r="B222" s="229" t="s">
        <v>1050</v>
      </c>
      <c r="C222" s="229" t="s">
        <v>355</v>
      </c>
      <c r="D222" s="329"/>
      <c r="E222" s="226"/>
    </row>
    <row r="223" spans="1:5" x14ac:dyDescent="0.2">
      <c r="A223" s="225"/>
      <c r="B223" s="229" t="s">
        <v>1051</v>
      </c>
      <c r="C223" s="229" t="s">
        <v>356</v>
      </c>
      <c r="D223" s="329"/>
      <c r="E223" s="226"/>
    </row>
    <row r="224" spans="1:5" x14ac:dyDescent="0.2">
      <c r="A224" s="225"/>
      <c r="B224" s="229" t="s">
        <v>1052</v>
      </c>
      <c r="C224" s="229" t="s">
        <v>357</v>
      </c>
      <c r="D224" s="329"/>
      <c r="E224" s="226"/>
    </row>
    <row r="225" spans="1:5" x14ac:dyDescent="0.2">
      <c r="A225" s="225"/>
      <c r="B225" s="229" t="s">
        <v>1053</v>
      </c>
      <c r="C225" s="229" t="s">
        <v>358</v>
      </c>
      <c r="D225" s="329"/>
      <c r="E225" s="226"/>
    </row>
    <row r="226" spans="1:5" x14ac:dyDescent="0.2">
      <c r="A226" s="225"/>
      <c r="B226" s="229" t="s">
        <v>1054</v>
      </c>
      <c r="C226" s="229" t="s">
        <v>359</v>
      </c>
      <c r="D226" s="329"/>
      <c r="E226" s="226"/>
    </row>
    <row r="227" spans="1:5" x14ac:dyDescent="0.2">
      <c r="A227" s="225"/>
      <c r="B227" s="229" t="s">
        <v>1055</v>
      </c>
      <c r="C227" s="229" t="s">
        <v>360</v>
      </c>
      <c r="D227" s="329"/>
      <c r="E227" s="226"/>
    </row>
    <row r="228" spans="1:5" x14ac:dyDescent="0.2">
      <c r="A228" s="225"/>
      <c r="B228" s="229" t="s">
        <v>1056</v>
      </c>
      <c r="C228" s="229" t="s">
        <v>361</v>
      </c>
      <c r="D228" s="329"/>
      <c r="E228" s="226"/>
    </row>
    <row r="229" spans="1:5" x14ac:dyDescent="0.2">
      <c r="A229" s="225"/>
      <c r="B229" s="229" t="s">
        <v>1057</v>
      </c>
      <c r="C229" s="229" t="s">
        <v>362</v>
      </c>
      <c r="D229" s="329"/>
      <c r="E229" s="226"/>
    </row>
    <row r="230" spans="1:5" x14ac:dyDescent="0.2">
      <c r="A230" s="225"/>
      <c r="B230" s="229" t="s">
        <v>1058</v>
      </c>
      <c r="C230" s="229" t="s">
        <v>363</v>
      </c>
      <c r="D230" s="329"/>
      <c r="E230" s="226"/>
    </row>
    <row r="231" spans="1:5" x14ac:dyDescent="0.2">
      <c r="A231" s="225"/>
      <c r="B231" s="229" t="s">
        <v>1059</v>
      </c>
      <c r="C231" s="229" t="s">
        <v>364</v>
      </c>
      <c r="D231" s="329"/>
      <c r="E231" s="226"/>
    </row>
    <row r="232" spans="1:5" x14ac:dyDescent="0.2">
      <c r="A232" s="225"/>
      <c r="B232" s="229" t="s">
        <v>1060</v>
      </c>
      <c r="C232" s="229" t="s">
        <v>365</v>
      </c>
      <c r="D232" s="329"/>
      <c r="E232" s="226"/>
    </row>
    <row r="233" spans="1:5" x14ac:dyDescent="0.2">
      <c r="A233" s="225"/>
      <c r="B233" s="229" t="s">
        <v>1061</v>
      </c>
      <c r="C233" s="229" t="s">
        <v>366</v>
      </c>
      <c r="D233" s="329"/>
      <c r="E233" s="226"/>
    </row>
    <row r="234" spans="1:5" x14ac:dyDescent="0.2">
      <c r="A234" s="225"/>
      <c r="B234" s="229" t="s">
        <v>1062</v>
      </c>
      <c r="C234" s="229" t="s">
        <v>367</v>
      </c>
      <c r="D234" s="329"/>
      <c r="E234" s="226"/>
    </row>
    <row r="235" spans="1:5" x14ac:dyDescent="0.2">
      <c r="A235" s="225"/>
      <c r="B235" s="229" t="s">
        <v>1063</v>
      </c>
      <c r="C235" s="229" t="s">
        <v>368</v>
      </c>
      <c r="D235" s="329"/>
      <c r="E235" s="226"/>
    </row>
    <row r="236" spans="1:5" x14ac:dyDescent="0.2">
      <c r="A236" s="225"/>
      <c r="B236" s="229" t="s">
        <v>1064</v>
      </c>
      <c r="C236" s="229" t="s">
        <v>369</v>
      </c>
      <c r="D236" s="329"/>
      <c r="E236" s="226"/>
    </row>
    <row r="237" spans="1:5" x14ac:dyDescent="0.2">
      <c r="A237" s="225"/>
      <c r="B237" s="229" t="s">
        <v>1065</v>
      </c>
      <c r="C237" s="229" t="s">
        <v>370</v>
      </c>
      <c r="D237" s="329"/>
      <c r="E237" s="226"/>
    </row>
    <row r="238" spans="1:5" x14ac:dyDescent="0.2">
      <c r="A238" s="225"/>
      <c r="B238" s="229" t="s">
        <v>1066</v>
      </c>
      <c r="C238" s="229" t="s">
        <v>371</v>
      </c>
      <c r="D238" s="329"/>
      <c r="E238" s="226"/>
    </row>
    <row r="239" spans="1:5" x14ac:dyDescent="0.2">
      <c r="A239" s="225"/>
      <c r="B239" s="229" t="s">
        <v>1067</v>
      </c>
      <c r="C239" s="229" t="s">
        <v>372</v>
      </c>
      <c r="D239" s="329"/>
      <c r="E239" s="226"/>
    </row>
    <row r="240" spans="1:5" x14ac:dyDescent="0.2">
      <c r="A240" s="225"/>
      <c r="B240" s="229" t="s">
        <v>1068</v>
      </c>
      <c r="C240" s="229" t="s">
        <v>373</v>
      </c>
      <c r="D240" s="329"/>
      <c r="E240" s="226"/>
    </row>
    <row r="241" spans="1:5" x14ac:dyDescent="0.2">
      <c r="A241" s="225"/>
      <c r="B241" s="229" t="s">
        <v>1069</v>
      </c>
      <c r="C241" s="229" t="s">
        <v>374</v>
      </c>
      <c r="D241" s="329"/>
      <c r="E241" s="226"/>
    </row>
    <row r="242" spans="1:5" x14ac:dyDescent="0.2">
      <c r="A242" s="225"/>
      <c r="B242" s="229" t="s">
        <v>1070</v>
      </c>
      <c r="C242" s="229" t="s">
        <v>375</v>
      </c>
      <c r="D242" s="329"/>
      <c r="E242" s="226"/>
    </row>
    <row r="243" spans="1:5" x14ac:dyDescent="0.2">
      <c r="A243" s="225"/>
      <c r="B243" s="229" t="s">
        <v>1071</v>
      </c>
      <c r="C243" s="229" t="s">
        <v>376</v>
      </c>
      <c r="D243" s="329"/>
      <c r="E243" s="226"/>
    </row>
    <row r="244" spans="1:5" x14ac:dyDescent="0.2">
      <c r="A244" s="225"/>
      <c r="B244" s="229" t="s">
        <v>1072</v>
      </c>
      <c r="C244" s="229" t="s">
        <v>377</v>
      </c>
      <c r="D244" s="329"/>
      <c r="E244" s="226"/>
    </row>
    <row r="245" spans="1:5" x14ac:dyDescent="0.2">
      <c r="A245" s="225"/>
      <c r="B245" s="229" t="s">
        <v>1073</v>
      </c>
      <c r="C245" s="229" t="s">
        <v>378</v>
      </c>
      <c r="D245" s="329"/>
      <c r="E245" s="226"/>
    </row>
    <row r="246" spans="1:5" x14ac:dyDescent="0.2">
      <c r="A246" s="225"/>
      <c r="B246" s="229" t="s">
        <v>1074</v>
      </c>
      <c r="C246" s="229" t="s">
        <v>379</v>
      </c>
      <c r="D246" s="329"/>
      <c r="E246" s="226"/>
    </row>
    <row r="247" spans="1:5" x14ac:dyDescent="0.2">
      <c r="A247" s="225"/>
      <c r="B247" s="229" t="s">
        <v>1075</v>
      </c>
      <c r="C247" s="229" t="s">
        <v>380</v>
      </c>
      <c r="D247" s="329"/>
      <c r="E247" s="226"/>
    </row>
    <row r="248" spans="1:5" x14ac:dyDescent="0.2">
      <c r="A248" s="225"/>
      <c r="B248" s="229" t="s">
        <v>1076</v>
      </c>
      <c r="C248" s="229" t="s">
        <v>381</v>
      </c>
      <c r="D248" s="329"/>
      <c r="E248" s="226"/>
    </row>
    <row r="249" spans="1:5" x14ac:dyDescent="0.2">
      <c r="A249" s="225"/>
      <c r="B249" s="229" t="s">
        <v>1077</v>
      </c>
      <c r="C249" s="229" t="s">
        <v>382</v>
      </c>
      <c r="D249" s="329"/>
      <c r="E249" s="226"/>
    </row>
    <row r="250" spans="1:5" x14ac:dyDescent="0.2">
      <c r="A250" s="225"/>
      <c r="B250" s="229" t="s">
        <v>1078</v>
      </c>
      <c r="C250" s="229" t="s">
        <v>383</v>
      </c>
      <c r="D250" s="329"/>
      <c r="E250" s="226"/>
    </row>
    <row r="251" spans="1:5" x14ac:dyDescent="0.2">
      <c r="A251" s="225"/>
      <c r="B251" s="229" t="s">
        <v>1079</v>
      </c>
      <c r="C251" s="229" t="s">
        <v>384</v>
      </c>
      <c r="D251" s="329"/>
      <c r="E251" s="226"/>
    </row>
    <row r="252" spans="1:5" x14ac:dyDescent="0.2">
      <c r="A252" s="225"/>
      <c r="B252" s="229" t="s">
        <v>1080</v>
      </c>
      <c r="C252" s="229" t="s">
        <v>385</v>
      </c>
      <c r="D252" s="329"/>
      <c r="E252" s="226"/>
    </row>
    <row r="253" spans="1:5" x14ac:dyDescent="0.2">
      <c r="A253" s="225"/>
      <c r="B253" s="229" t="s">
        <v>1081</v>
      </c>
      <c r="C253" s="229" t="s">
        <v>386</v>
      </c>
      <c r="D253" s="329"/>
      <c r="E253" s="226"/>
    </row>
    <row r="254" spans="1:5" x14ac:dyDescent="0.2">
      <c r="A254" s="225"/>
      <c r="B254" s="229" t="s">
        <v>1082</v>
      </c>
      <c r="C254" s="229" t="s">
        <v>387</v>
      </c>
      <c r="D254" s="329"/>
      <c r="E254" s="226"/>
    </row>
    <row r="255" spans="1:5" x14ac:dyDescent="0.2">
      <c r="A255" s="225"/>
      <c r="B255" s="229" t="s">
        <v>1083</v>
      </c>
      <c r="C255" s="229" t="s">
        <v>388</v>
      </c>
      <c r="D255" s="329"/>
      <c r="E255" s="226"/>
    </row>
    <row r="256" spans="1:5" x14ac:dyDescent="0.2">
      <c r="A256" s="225"/>
      <c r="B256" s="229" t="s">
        <v>1084</v>
      </c>
      <c r="C256" s="229" t="s">
        <v>389</v>
      </c>
      <c r="D256" s="329"/>
      <c r="E256" s="226"/>
    </row>
    <row r="257" spans="1:5" x14ac:dyDescent="0.2">
      <c r="A257" s="225"/>
      <c r="B257" s="229" t="s">
        <v>1085</v>
      </c>
      <c r="C257" s="229" t="s">
        <v>390</v>
      </c>
      <c r="D257" s="329"/>
      <c r="E257" s="226"/>
    </row>
    <row r="258" spans="1:5" x14ac:dyDescent="0.2">
      <c r="A258" s="225"/>
      <c r="B258" s="229" t="s">
        <v>1086</v>
      </c>
      <c r="C258" s="229" t="s">
        <v>391</v>
      </c>
      <c r="D258" s="329"/>
      <c r="E258" s="226"/>
    </row>
    <row r="259" spans="1:5" x14ac:dyDescent="0.2">
      <c r="A259" s="225"/>
      <c r="B259" s="229" t="s">
        <v>1087</v>
      </c>
      <c r="C259" s="229" t="s">
        <v>392</v>
      </c>
      <c r="D259" s="329"/>
      <c r="E259" s="226"/>
    </row>
    <row r="260" spans="1:5" x14ac:dyDescent="0.2">
      <c r="A260" s="225"/>
      <c r="B260" s="229" t="s">
        <v>1088</v>
      </c>
      <c r="C260" s="229" t="s">
        <v>393</v>
      </c>
      <c r="D260" s="329"/>
      <c r="E260" s="226"/>
    </row>
    <row r="261" spans="1:5" x14ac:dyDescent="0.2">
      <c r="A261" s="225"/>
      <c r="B261" s="229" t="s">
        <v>1089</v>
      </c>
      <c r="C261" s="229" t="s">
        <v>394</v>
      </c>
      <c r="D261" s="329"/>
      <c r="E261" s="226"/>
    </row>
    <row r="262" spans="1:5" x14ac:dyDescent="0.2">
      <c r="A262" s="225"/>
      <c r="B262" s="229" t="s">
        <v>1090</v>
      </c>
      <c r="C262" s="229" t="s">
        <v>395</v>
      </c>
      <c r="D262" s="329"/>
      <c r="E262" s="226"/>
    </row>
    <row r="263" spans="1:5" x14ac:dyDescent="0.2">
      <c r="A263" s="225"/>
      <c r="B263" s="229" t="s">
        <v>1091</v>
      </c>
      <c r="C263" s="229" t="s">
        <v>396</v>
      </c>
      <c r="D263" s="329"/>
      <c r="E263" s="226"/>
    </row>
    <row r="264" spans="1:5" x14ac:dyDescent="0.2">
      <c r="A264" s="225"/>
      <c r="B264" s="229" t="s">
        <v>1092</v>
      </c>
      <c r="C264" s="229" t="s">
        <v>397</v>
      </c>
      <c r="D264" s="329"/>
      <c r="E264" s="226"/>
    </row>
    <row r="265" spans="1:5" x14ac:dyDescent="0.2">
      <c r="A265" s="225"/>
      <c r="B265" s="229" t="s">
        <v>1093</v>
      </c>
      <c r="C265" s="229" t="s">
        <v>398</v>
      </c>
      <c r="D265" s="329"/>
      <c r="E265" s="226"/>
    </row>
    <row r="266" spans="1:5" x14ac:dyDescent="0.2">
      <c r="A266" s="225"/>
      <c r="B266" s="229" t="s">
        <v>1094</v>
      </c>
      <c r="C266" s="229" t="s">
        <v>399</v>
      </c>
      <c r="D266" s="329"/>
      <c r="E266" s="226"/>
    </row>
    <row r="267" spans="1:5" x14ac:dyDescent="0.2">
      <c r="A267" s="225"/>
      <c r="B267" s="229" t="s">
        <v>1095</v>
      </c>
      <c r="C267" s="229" t="s">
        <v>400</v>
      </c>
      <c r="D267" s="329"/>
      <c r="E267" s="226"/>
    </row>
    <row r="268" spans="1:5" x14ac:dyDescent="0.2">
      <c r="A268" s="225"/>
      <c r="B268" s="229" t="s">
        <v>1096</v>
      </c>
      <c r="C268" s="229" t="s">
        <v>401</v>
      </c>
      <c r="D268" s="329"/>
      <c r="E268" s="226"/>
    </row>
    <row r="269" spans="1:5" x14ac:dyDescent="0.2">
      <c r="A269" s="225"/>
      <c r="B269" s="229" t="s">
        <v>1097</v>
      </c>
      <c r="C269" s="229" t="s">
        <v>402</v>
      </c>
      <c r="D269" s="329"/>
      <c r="E269" s="226"/>
    </row>
    <row r="270" spans="1:5" x14ac:dyDescent="0.2">
      <c r="A270" s="225"/>
      <c r="B270" s="229" t="s">
        <v>1098</v>
      </c>
      <c r="C270" s="229" t="s">
        <v>403</v>
      </c>
      <c r="D270" s="329"/>
      <c r="E270" s="226"/>
    </row>
    <row r="271" spans="1:5" x14ac:dyDescent="0.2">
      <c r="A271" s="225"/>
      <c r="B271" s="229" t="s">
        <v>1099</v>
      </c>
      <c r="C271" s="229" t="s">
        <v>404</v>
      </c>
      <c r="D271" s="329"/>
      <c r="E271" s="226"/>
    </row>
    <row r="272" spans="1:5" x14ac:dyDescent="0.2">
      <c r="A272" s="225"/>
      <c r="B272" s="229" t="s">
        <v>1100</v>
      </c>
      <c r="C272" s="229" t="s">
        <v>405</v>
      </c>
      <c r="D272" s="329"/>
      <c r="E272" s="226"/>
    </row>
    <row r="273" spans="1:5" x14ac:dyDescent="0.2">
      <c r="A273" s="225"/>
      <c r="B273" s="229" t="s">
        <v>1101</v>
      </c>
      <c r="C273" s="229" t="s">
        <v>406</v>
      </c>
      <c r="D273" s="329"/>
      <c r="E273" s="226"/>
    </row>
    <row r="274" spans="1:5" x14ac:dyDescent="0.2">
      <c r="A274" s="225"/>
      <c r="B274" s="229" t="s">
        <v>1102</v>
      </c>
      <c r="C274" s="229" t="s">
        <v>407</v>
      </c>
      <c r="D274" s="329"/>
      <c r="E274" s="226"/>
    </row>
    <row r="275" spans="1:5" x14ac:dyDescent="0.2">
      <c r="A275" s="225"/>
      <c r="B275" s="229" t="s">
        <v>1103</v>
      </c>
      <c r="C275" s="229" t="s">
        <v>408</v>
      </c>
      <c r="D275" s="329"/>
      <c r="E275" s="226"/>
    </row>
    <row r="276" spans="1:5" x14ac:dyDescent="0.2">
      <c r="A276" s="225"/>
      <c r="B276" s="229" t="s">
        <v>1104</v>
      </c>
      <c r="C276" s="229" t="s">
        <v>409</v>
      </c>
      <c r="D276" s="329"/>
      <c r="E276" s="226"/>
    </row>
    <row r="277" spans="1:5" x14ac:dyDescent="0.2">
      <c r="A277" s="225"/>
      <c r="B277" s="229" t="s">
        <v>1105</v>
      </c>
      <c r="C277" s="229" t="s">
        <v>410</v>
      </c>
      <c r="D277" s="329"/>
      <c r="E277" s="226"/>
    </row>
    <row r="278" spans="1:5" x14ac:dyDescent="0.2">
      <c r="A278" s="225"/>
      <c r="B278" s="229" t="s">
        <v>1106</v>
      </c>
      <c r="C278" s="229" t="s">
        <v>411</v>
      </c>
      <c r="D278" s="329"/>
      <c r="E278" s="226"/>
    </row>
    <row r="279" spans="1:5" x14ac:dyDescent="0.2">
      <c r="A279" s="225"/>
      <c r="B279" s="229" t="s">
        <v>1107</v>
      </c>
      <c r="C279" s="229" t="s">
        <v>412</v>
      </c>
      <c r="D279" s="329"/>
      <c r="E279" s="226"/>
    </row>
    <row r="280" spans="1:5" x14ac:dyDescent="0.2">
      <c r="A280" s="225"/>
      <c r="B280" s="229" t="s">
        <v>1108</v>
      </c>
      <c r="C280" s="229" t="s">
        <v>413</v>
      </c>
      <c r="D280" s="329"/>
      <c r="E280" s="226"/>
    </row>
    <row r="281" spans="1:5" x14ac:dyDescent="0.2">
      <c r="A281" s="225"/>
      <c r="B281" s="229" t="s">
        <v>1109</v>
      </c>
      <c r="C281" s="229" t="s">
        <v>414</v>
      </c>
      <c r="D281" s="329"/>
      <c r="E281" s="226"/>
    </row>
    <row r="282" spans="1:5" x14ac:dyDescent="0.2">
      <c r="A282" s="225"/>
      <c r="B282" s="229" t="s">
        <v>1110</v>
      </c>
      <c r="C282" s="229" t="s">
        <v>415</v>
      </c>
      <c r="D282" s="329"/>
      <c r="E282" s="226"/>
    </row>
    <row r="283" spans="1:5" x14ac:dyDescent="0.2">
      <c r="A283" s="225"/>
      <c r="B283" s="229" t="s">
        <v>1111</v>
      </c>
      <c r="C283" s="229" t="s">
        <v>416</v>
      </c>
      <c r="D283" s="329"/>
      <c r="E283" s="226"/>
    </row>
    <row r="284" spans="1:5" x14ac:dyDescent="0.2">
      <c r="A284" s="225"/>
      <c r="B284" s="229" t="s">
        <v>1112</v>
      </c>
      <c r="C284" s="229" t="s">
        <v>417</v>
      </c>
      <c r="D284" s="329"/>
      <c r="E284" s="226"/>
    </row>
    <row r="285" spans="1:5" x14ac:dyDescent="0.2">
      <c r="A285" s="225"/>
      <c r="B285" s="229" t="s">
        <v>1113</v>
      </c>
      <c r="C285" s="229" t="s">
        <v>418</v>
      </c>
      <c r="D285" s="329"/>
      <c r="E285" s="226"/>
    </row>
    <row r="286" spans="1:5" x14ac:dyDescent="0.2">
      <c r="A286" s="225"/>
      <c r="B286" s="229" t="s">
        <v>1114</v>
      </c>
      <c r="C286" s="229" t="s">
        <v>419</v>
      </c>
      <c r="D286" s="329"/>
      <c r="E286" s="226"/>
    </row>
    <row r="287" spans="1:5" x14ac:dyDescent="0.2">
      <c r="A287" s="225"/>
      <c r="B287" s="229" t="s">
        <v>1115</v>
      </c>
      <c r="C287" s="229" t="s">
        <v>420</v>
      </c>
      <c r="D287" s="329"/>
      <c r="E287" s="226"/>
    </row>
    <row r="288" spans="1:5" x14ac:dyDescent="0.2">
      <c r="A288" s="225"/>
      <c r="B288" s="229" t="s">
        <v>1116</v>
      </c>
      <c r="C288" s="229" t="s">
        <v>421</v>
      </c>
      <c r="D288" s="329"/>
      <c r="E288" s="226"/>
    </row>
    <row r="289" spans="1:5" x14ac:dyDescent="0.2">
      <c r="A289" s="225"/>
      <c r="B289" s="229" t="s">
        <v>1117</v>
      </c>
      <c r="C289" s="229" t="s">
        <v>422</v>
      </c>
      <c r="D289" s="329"/>
      <c r="E289" s="226"/>
    </row>
    <row r="290" spans="1:5" x14ac:dyDescent="0.2">
      <c r="A290" s="225"/>
      <c r="B290" s="229" t="s">
        <v>1118</v>
      </c>
      <c r="C290" s="229" t="s">
        <v>423</v>
      </c>
      <c r="D290" s="329"/>
      <c r="E290" s="226"/>
    </row>
    <row r="291" spans="1:5" x14ac:dyDescent="0.2">
      <c r="A291" s="225"/>
      <c r="B291" s="229" t="s">
        <v>1119</v>
      </c>
      <c r="C291" s="229" t="s">
        <v>424</v>
      </c>
      <c r="D291" s="329"/>
      <c r="E291" s="226"/>
    </row>
    <row r="292" spans="1:5" x14ac:dyDescent="0.2">
      <c r="A292" s="225"/>
      <c r="B292" s="229" t="s">
        <v>1120</v>
      </c>
      <c r="C292" s="229" t="s">
        <v>425</v>
      </c>
      <c r="D292" s="329"/>
      <c r="E292" s="226"/>
    </row>
    <row r="293" spans="1:5" x14ac:dyDescent="0.2">
      <c r="A293" s="225"/>
      <c r="B293" s="229" t="s">
        <v>1121</v>
      </c>
      <c r="C293" s="229" t="s">
        <v>426</v>
      </c>
      <c r="D293" s="329"/>
      <c r="E293" s="226"/>
    </row>
    <row r="294" spans="1:5" x14ac:dyDescent="0.2">
      <c r="A294" s="225"/>
      <c r="B294" s="229" t="s">
        <v>1122</v>
      </c>
      <c r="C294" s="229" t="s">
        <v>427</v>
      </c>
      <c r="D294" s="329"/>
      <c r="E294" s="226"/>
    </row>
    <row r="295" spans="1:5" x14ac:dyDescent="0.2">
      <c r="A295" s="225"/>
      <c r="B295" s="229" t="s">
        <v>1123</v>
      </c>
      <c r="C295" s="229" t="s">
        <v>428</v>
      </c>
      <c r="D295" s="329"/>
      <c r="E295" s="226"/>
    </row>
    <row r="296" spans="1:5" x14ac:dyDescent="0.2">
      <c r="A296" s="225"/>
      <c r="B296" s="229" t="s">
        <v>1124</v>
      </c>
      <c r="C296" s="229" t="s">
        <v>429</v>
      </c>
      <c r="D296" s="329"/>
      <c r="E296" s="226"/>
    </row>
    <row r="297" spans="1:5" x14ac:dyDescent="0.2">
      <c r="A297" s="225"/>
      <c r="B297" s="229" t="s">
        <v>1125</v>
      </c>
      <c r="C297" s="229" t="s">
        <v>430</v>
      </c>
      <c r="D297" s="329"/>
      <c r="E297" s="226"/>
    </row>
    <row r="298" spans="1:5" x14ac:dyDescent="0.2">
      <c r="A298" s="225"/>
      <c r="B298" s="229" t="s">
        <v>1126</v>
      </c>
      <c r="C298" s="229" t="s">
        <v>431</v>
      </c>
      <c r="D298" s="329"/>
      <c r="E298" s="226"/>
    </row>
    <row r="299" spans="1:5" x14ac:dyDescent="0.2">
      <c r="A299" s="225"/>
      <c r="B299" s="229" t="s">
        <v>1127</v>
      </c>
      <c r="C299" s="229" t="s">
        <v>432</v>
      </c>
      <c r="D299" s="329"/>
      <c r="E299" s="226"/>
    </row>
    <row r="300" spans="1:5" x14ac:dyDescent="0.2">
      <c r="A300" s="225"/>
      <c r="B300" s="229" t="s">
        <v>1128</v>
      </c>
      <c r="C300" s="229" t="s">
        <v>433</v>
      </c>
      <c r="D300" s="329"/>
      <c r="E300" s="226"/>
    </row>
    <row r="301" spans="1:5" x14ac:dyDescent="0.2">
      <c r="A301" s="225"/>
      <c r="B301" s="229" t="s">
        <v>1129</v>
      </c>
      <c r="C301" s="229" t="s">
        <v>434</v>
      </c>
      <c r="D301" s="329"/>
      <c r="E301" s="226"/>
    </row>
    <row r="302" spans="1:5" x14ac:dyDescent="0.2">
      <c r="A302" s="225"/>
      <c r="B302" s="229" t="s">
        <v>1130</v>
      </c>
      <c r="C302" s="229" t="s">
        <v>435</v>
      </c>
      <c r="D302" s="329"/>
      <c r="E302" s="226"/>
    </row>
    <row r="303" spans="1:5" x14ac:dyDescent="0.2">
      <c r="A303" s="225"/>
      <c r="B303" s="229" t="s">
        <v>1131</v>
      </c>
      <c r="C303" s="229" t="s">
        <v>436</v>
      </c>
      <c r="D303" s="329"/>
      <c r="E303" s="226"/>
    </row>
    <row r="304" spans="1:5" x14ac:dyDescent="0.2">
      <c r="A304" s="225"/>
      <c r="B304" s="229" t="s">
        <v>1132</v>
      </c>
      <c r="C304" s="229" t="s">
        <v>437</v>
      </c>
      <c r="D304" s="329"/>
      <c r="E304" s="226"/>
    </row>
    <row r="305" spans="1:5" x14ac:dyDescent="0.2">
      <c r="A305" s="225"/>
      <c r="B305" s="229" t="s">
        <v>1133</v>
      </c>
      <c r="C305" s="229" t="s">
        <v>438</v>
      </c>
      <c r="D305" s="329"/>
      <c r="E305" s="226"/>
    </row>
    <row r="306" spans="1:5" x14ac:dyDescent="0.2">
      <c r="A306" s="225"/>
      <c r="B306" s="229" t="s">
        <v>1134</v>
      </c>
      <c r="C306" s="229" t="s">
        <v>439</v>
      </c>
      <c r="D306" s="329"/>
      <c r="E306" s="226"/>
    </row>
    <row r="307" spans="1:5" x14ac:dyDescent="0.2">
      <c r="A307" s="225"/>
      <c r="B307" s="229" t="s">
        <v>1135</v>
      </c>
      <c r="C307" s="229" t="s">
        <v>440</v>
      </c>
      <c r="D307" s="329"/>
      <c r="E307" s="226"/>
    </row>
    <row r="308" spans="1:5" x14ac:dyDescent="0.2">
      <c r="A308" s="225"/>
      <c r="B308" s="229" t="s">
        <v>1136</v>
      </c>
      <c r="C308" s="229" t="s">
        <v>441</v>
      </c>
      <c r="D308" s="329"/>
      <c r="E308" s="226"/>
    </row>
    <row r="309" spans="1:5" x14ac:dyDescent="0.2">
      <c r="A309" s="225"/>
      <c r="B309" s="229" t="s">
        <v>1137</v>
      </c>
      <c r="C309" s="229" t="s">
        <v>442</v>
      </c>
      <c r="D309" s="329"/>
      <c r="E309" s="226"/>
    </row>
    <row r="310" spans="1:5" x14ac:dyDescent="0.2">
      <c r="A310" s="225"/>
      <c r="B310" s="229" t="s">
        <v>1138</v>
      </c>
      <c r="C310" s="229" t="s">
        <v>443</v>
      </c>
      <c r="D310" s="329"/>
      <c r="E310" s="226"/>
    </row>
    <row r="311" spans="1:5" x14ac:dyDescent="0.2">
      <c r="A311" s="225"/>
      <c r="B311" s="229" t="s">
        <v>1139</v>
      </c>
      <c r="C311" s="229" t="s">
        <v>444</v>
      </c>
      <c r="D311" s="329"/>
      <c r="E311" s="226"/>
    </row>
    <row r="312" spans="1:5" x14ac:dyDescent="0.2">
      <c r="A312" s="225"/>
      <c r="B312" s="229" t="s">
        <v>1140</v>
      </c>
      <c r="C312" s="229" t="s">
        <v>445</v>
      </c>
      <c r="D312" s="329"/>
      <c r="E312" s="226"/>
    </row>
    <row r="313" spans="1:5" x14ac:dyDescent="0.2">
      <c r="A313" s="225"/>
      <c r="B313" s="229" t="s">
        <v>1141</v>
      </c>
      <c r="C313" s="229" t="s">
        <v>446</v>
      </c>
      <c r="D313" s="329"/>
      <c r="E313" s="226"/>
    </row>
    <row r="314" spans="1:5" x14ac:dyDescent="0.2">
      <c r="A314" s="225"/>
      <c r="B314" s="229" t="s">
        <v>1142</v>
      </c>
      <c r="C314" s="229" t="s">
        <v>447</v>
      </c>
      <c r="D314" s="329"/>
      <c r="E314" s="226"/>
    </row>
    <row r="315" spans="1:5" x14ac:dyDescent="0.2">
      <c r="A315" s="225"/>
      <c r="B315" s="229" t="s">
        <v>1143</v>
      </c>
      <c r="C315" s="229" t="s">
        <v>448</v>
      </c>
      <c r="D315" s="329"/>
      <c r="E315" s="226"/>
    </row>
    <row r="316" spans="1:5" x14ac:dyDescent="0.2">
      <c r="B316" s="232"/>
      <c r="C316" s="232"/>
      <c r="D316" s="232"/>
    </row>
    <row r="317" spans="1:5" x14ac:dyDescent="0.2">
      <c r="B317" s="233"/>
      <c r="C317" s="234"/>
      <c r="D317" s="233"/>
    </row>
    <row r="318" spans="1:5" x14ac:dyDescent="0.2">
      <c r="B318" s="233"/>
      <c r="C318" s="234"/>
      <c r="D318" s="233"/>
    </row>
    <row r="319" spans="1:5" x14ac:dyDescent="0.2">
      <c r="B319" s="233"/>
      <c r="C319" s="234"/>
      <c r="D319" s="233"/>
    </row>
    <row r="320" spans="1:5" x14ac:dyDescent="0.2">
      <c r="B320" s="233"/>
      <c r="C320" s="234"/>
      <c r="D320" s="233"/>
    </row>
    <row r="321" spans="2:4" x14ac:dyDescent="0.2">
      <c r="B321" s="233"/>
      <c r="C321" s="234"/>
      <c r="D321" s="233"/>
    </row>
    <row r="322" spans="2:4" x14ac:dyDescent="0.2">
      <c r="B322" s="233"/>
      <c r="C322" s="234"/>
      <c r="D322" s="233"/>
    </row>
    <row r="323" spans="2:4" x14ac:dyDescent="0.2">
      <c r="B323" s="233"/>
      <c r="C323" s="234"/>
      <c r="D323" s="233"/>
    </row>
    <row r="324" spans="2:4" x14ac:dyDescent="0.2">
      <c r="B324" s="233"/>
      <c r="C324" s="234"/>
      <c r="D324" s="233"/>
    </row>
    <row r="325" spans="2:4" x14ac:dyDescent="0.2">
      <c r="B325" s="233"/>
      <c r="C325" s="234"/>
      <c r="D325" s="233"/>
    </row>
    <row r="326" spans="2:4" x14ac:dyDescent="0.2">
      <c r="B326" s="233"/>
      <c r="C326" s="234"/>
      <c r="D326" s="233"/>
    </row>
    <row r="327" spans="2:4" x14ac:dyDescent="0.2">
      <c r="B327" s="233"/>
      <c r="C327" s="234"/>
      <c r="D327" s="233"/>
    </row>
    <row r="328" spans="2:4" x14ac:dyDescent="0.2">
      <c r="B328" s="233"/>
      <c r="C328" s="234"/>
      <c r="D328" s="233"/>
    </row>
    <row r="329" spans="2:4" x14ac:dyDescent="0.2">
      <c r="B329" s="233"/>
      <c r="C329" s="234"/>
      <c r="D329" s="233"/>
    </row>
    <row r="330" spans="2:4" x14ac:dyDescent="0.2">
      <c r="B330" s="233"/>
      <c r="C330" s="234"/>
      <c r="D330" s="233"/>
    </row>
    <row r="331" spans="2:4" x14ac:dyDescent="0.2">
      <c r="B331" s="233"/>
      <c r="C331" s="234"/>
      <c r="D331" s="233"/>
    </row>
    <row r="332" spans="2:4" x14ac:dyDescent="0.2">
      <c r="B332" s="233"/>
      <c r="C332" s="234"/>
      <c r="D332" s="233"/>
    </row>
    <row r="333" spans="2:4" x14ac:dyDescent="0.2">
      <c r="B333" s="233"/>
      <c r="C333" s="234"/>
      <c r="D333" s="233"/>
    </row>
    <row r="334" spans="2:4" x14ac:dyDescent="0.2">
      <c r="B334" s="233"/>
      <c r="C334" s="234"/>
      <c r="D334" s="233"/>
    </row>
    <row r="335" spans="2:4" x14ac:dyDescent="0.2">
      <c r="B335" s="233"/>
      <c r="C335" s="234"/>
      <c r="D335" s="233"/>
    </row>
    <row r="336" spans="2:4" x14ac:dyDescent="0.2">
      <c r="B336" s="233"/>
      <c r="C336" s="234"/>
      <c r="D336" s="233"/>
    </row>
    <row r="337" spans="2:4" x14ac:dyDescent="0.2">
      <c r="B337" s="233"/>
      <c r="C337" s="234"/>
      <c r="D337" s="233"/>
    </row>
    <row r="338" spans="2:4" x14ac:dyDescent="0.2">
      <c r="B338" s="233"/>
      <c r="C338" s="234"/>
      <c r="D338" s="233"/>
    </row>
    <row r="339" spans="2:4" x14ac:dyDescent="0.2">
      <c r="B339" s="233"/>
      <c r="C339" s="234"/>
      <c r="D339" s="233"/>
    </row>
    <row r="340" spans="2:4" x14ac:dyDescent="0.2">
      <c r="B340" s="233"/>
      <c r="C340" s="234"/>
      <c r="D340" s="233"/>
    </row>
    <row r="341" spans="2:4" x14ac:dyDescent="0.2">
      <c r="B341" s="233"/>
      <c r="C341" s="234"/>
      <c r="D341" s="233"/>
    </row>
    <row r="342" spans="2:4" x14ac:dyDescent="0.2">
      <c r="B342" s="233"/>
      <c r="C342" s="234"/>
      <c r="D342" s="233"/>
    </row>
    <row r="343" spans="2:4" x14ac:dyDescent="0.2">
      <c r="B343" s="233"/>
      <c r="C343" s="234"/>
      <c r="D343" s="233"/>
    </row>
    <row r="344" spans="2:4" x14ac:dyDescent="0.2">
      <c r="B344" s="233"/>
      <c r="C344" s="234"/>
      <c r="D344" s="233"/>
    </row>
    <row r="345" spans="2:4" x14ac:dyDescent="0.2">
      <c r="B345" s="233"/>
      <c r="C345" s="234"/>
      <c r="D345" s="233"/>
    </row>
    <row r="346" spans="2:4" x14ac:dyDescent="0.2">
      <c r="B346" s="233"/>
      <c r="C346" s="234"/>
      <c r="D346" s="233"/>
    </row>
    <row r="347" spans="2:4" x14ac:dyDescent="0.2">
      <c r="B347" s="233"/>
      <c r="C347" s="234"/>
      <c r="D347" s="233"/>
    </row>
    <row r="348" spans="2:4" x14ac:dyDescent="0.2">
      <c r="B348" s="233"/>
      <c r="C348" s="234"/>
      <c r="D348" s="233"/>
    </row>
    <row r="349" spans="2:4" x14ac:dyDescent="0.2">
      <c r="B349" s="233"/>
      <c r="C349" s="234"/>
      <c r="D349" s="233"/>
    </row>
    <row r="350" spans="2:4" x14ac:dyDescent="0.2">
      <c r="B350" s="233"/>
      <c r="C350" s="234"/>
      <c r="D350" s="233"/>
    </row>
    <row r="351" spans="2:4" x14ac:dyDescent="0.2">
      <c r="B351" s="233"/>
      <c r="C351" s="234"/>
      <c r="D351" s="233"/>
    </row>
    <row r="352" spans="2:4" x14ac:dyDescent="0.2">
      <c r="B352" s="233"/>
      <c r="C352" s="234"/>
      <c r="D352" s="233"/>
    </row>
    <row r="353" spans="2:4" x14ac:dyDescent="0.2">
      <c r="B353" s="233"/>
      <c r="C353" s="234"/>
      <c r="D353" s="233"/>
    </row>
    <row r="354" spans="2:4" x14ac:dyDescent="0.2">
      <c r="B354" s="233"/>
      <c r="C354" s="234"/>
      <c r="D354" s="233"/>
    </row>
    <row r="355" spans="2:4" x14ac:dyDescent="0.2">
      <c r="B355" s="233"/>
      <c r="C355" s="234"/>
      <c r="D355" s="233"/>
    </row>
    <row r="356" spans="2:4" x14ac:dyDescent="0.2">
      <c r="B356" s="233"/>
      <c r="C356" s="234"/>
      <c r="D356" s="233"/>
    </row>
    <row r="357" spans="2:4" x14ac:dyDescent="0.2">
      <c r="B357" s="233"/>
      <c r="C357" s="234"/>
      <c r="D357" s="233"/>
    </row>
    <row r="358" spans="2:4" x14ac:dyDescent="0.2">
      <c r="B358" s="233"/>
      <c r="C358" s="234"/>
      <c r="D358" s="233"/>
    </row>
    <row r="359" spans="2:4" x14ac:dyDescent="0.2">
      <c r="B359" s="233"/>
      <c r="C359" s="234"/>
      <c r="D359" s="233"/>
    </row>
    <row r="360" spans="2:4" x14ac:dyDescent="0.2">
      <c r="B360" s="233"/>
      <c r="C360" s="234"/>
      <c r="D360" s="233"/>
    </row>
    <row r="361" spans="2:4" x14ac:dyDescent="0.2">
      <c r="B361" s="233"/>
      <c r="C361" s="234"/>
      <c r="D361" s="233"/>
    </row>
    <row r="362" spans="2:4" x14ac:dyDescent="0.2">
      <c r="B362" s="233"/>
      <c r="C362" s="234"/>
      <c r="D362" s="233"/>
    </row>
    <row r="363" spans="2:4" x14ac:dyDescent="0.2">
      <c r="B363" s="233"/>
      <c r="C363" s="234"/>
      <c r="D363" s="233"/>
    </row>
    <row r="364" spans="2:4" x14ac:dyDescent="0.2">
      <c r="B364" s="233"/>
      <c r="C364" s="234"/>
      <c r="D364" s="233"/>
    </row>
    <row r="365" spans="2:4" x14ac:dyDescent="0.2">
      <c r="B365" s="233"/>
      <c r="C365" s="234"/>
      <c r="D365" s="233"/>
    </row>
    <row r="366" spans="2:4" x14ac:dyDescent="0.2">
      <c r="B366" s="233"/>
      <c r="C366" s="234"/>
      <c r="D366" s="233"/>
    </row>
    <row r="367" spans="2:4" x14ac:dyDescent="0.2">
      <c r="B367" s="233"/>
      <c r="C367" s="234"/>
      <c r="D367" s="233"/>
    </row>
    <row r="368" spans="2:4" x14ac:dyDescent="0.2">
      <c r="B368" s="233"/>
      <c r="C368" s="234"/>
      <c r="D368" s="233"/>
    </row>
    <row r="369" spans="2:4" x14ac:dyDescent="0.2">
      <c r="B369" s="233"/>
      <c r="C369" s="234"/>
      <c r="D369" s="233"/>
    </row>
    <row r="370" spans="2:4" x14ac:dyDescent="0.2">
      <c r="B370" s="233"/>
      <c r="C370" s="234"/>
      <c r="D370" s="233"/>
    </row>
    <row r="371" spans="2:4" x14ac:dyDescent="0.2">
      <c r="B371" s="233"/>
      <c r="C371" s="234"/>
      <c r="D371" s="233"/>
    </row>
    <row r="372" spans="2:4" x14ac:dyDescent="0.2">
      <c r="B372" s="233"/>
      <c r="C372" s="234"/>
      <c r="D372" s="233"/>
    </row>
    <row r="373" spans="2:4" x14ac:dyDescent="0.2">
      <c r="B373" s="233"/>
      <c r="C373" s="234"/>
      <c r="D373" s="233"/>
    </row>
    <row r="374" spans="2:4" x14ac:dyDescent="0.2">
      <c r="B374" s="233"/>
      <c r="C374" s="234"/>
      <c r="D374" s="233"/>
    </row>
    <row r="375" spans="2:4" x14ac:dyDescent="0.2">
      <c r="B375" s="233"/>
      <c r="C375" s="234"/>
      <c r="D375" s="233"/>
    </row>
    <row r="376" spans="2:4" x14ac:dyDescent="0.2">
      <c r="B376" s="233"/>
      <c r="C376" s="234"/>
      <c r="D376" s="233"/>
    </row>
    <row r="377" spans="2:4" x14ac:dyDescent="0.2">
      <c r="B377" s="233"/>
      <c r="C377" s="234"/>
      <c r="D377" s="233"/>
    </row>
    <row r="378" spans="2:4" x14ac:dyDescent="0.2">
      <c r="B378" s="233"/>
      <c r="C378" s="234"/>
      <c r="D378" s="233"/>
    </row>
    <row r="379" spans="2:4" x14ac:dyDescent="0.2">
      <c r="B379" s="233"/>
      <c r="C379" s="234"/>
      <c r="D379" s="233"/>
    </row>
    <row r="380" spans="2:4" x14ac:dyDescent="0.2">
      <c r="B380" s="233"/>
      <c r="C380" s="234"/>
      <c r="D380" s="233"/>
    </row>
    <row r="381" spans="2:4" x14ac:dyDescent="0.2">
      <c r="B381" s="233"/>
      <c r="C381" s="234"/>
      <c r="D381" s="233"/>
    </row>
    <row r="382" spans="2:4" x14ac:dyDescent="0.2">
      <c r="B382" s="233"/>
      <c r="C382" s="234"/>
      <c r="D382" s="233"/>
    </row>
    <row r="383" spans="2:4" x14ac:dyDescent="0.2">
      <c r="B383" s="233"/>
      <c r="C383" s="234"/>
      <c r="D383" s="233"/>
    </row>
    <row r="384" spans="2:4" x14ac:dyDescent="0.2">
      <c r="B384" s="233"/>
      <c r="C384" s="234"/>
      <c r="D384" s="233"/>
    </row>
    <row r="385" spans="2:4" x14ac:dyDescent="0.2">
      <c r="B385" s="233"/>
      <c r="C385" s="234"/>
      <c r="D385" s="233"/>
    </row>
    <row r="386" spans="2:4" x14ac:dyDescent="0.2">
      <c r="B386" s="233"/>
      <c r="C386" s="234"/>
      <c r="D386" s="233"/>
    </row>
    <row r="387" spans="2:4" x14ac:dyDescent="0.2">
      <c r="B387" s="233"/>
      <c r="C387" s="234"/>
      <c r="D387" s="233"/>
    </row>
    <row r="388" spans="2:4" x14ac:dyDescent="0.2">
      <c r="B388" s="233"/>
      <c r="C388" s="234"/>
      <c r="D388" s="233"/>
    </row>
    <row r="389" spans="2:4" x14ac:dyDescent="0.2">
      <c r="B389" s="233"/>
      <c r="C389" s="234"/>
      <c r="D389" s="233"/>
    </row>
    <row r="390" spans="2:4" x14ac:dyDescent="0.2">
      <c r="B390" s="233"/>
      <c r="C390" s="234"/>
      <c r="D390" s="233"/>
    </row>
    <row r="391" spans="2:4" x14ac:dyDescent="0.2">
      <c r="B391" s="233"/>
      <c r="C391" s="234"/>
      <c r="D391" s="233"/>
    </row>
    <row r="392" spans="2:4" x14ac:dyDescent="0.2">
      <c r="B392" s="233"/>
      <c r="C392" s="234"/>
      <c r="D392" s="233"/>
    </row>
    <row r="393" spans="2:4" x14ac:dyDescent="0.2">
      <c r="B393" s="233"/>
      <c r="C393" s="234"/>
      <c r="D393" s="233"/>
    </row>
    <row r="394" spans="2:4" x14ac:dyDescent="0.2">
      <c r="B394" s="233"/>
      <c r="C394" s="234"/>
      <c r="D394" s="233"/>
    </row>
    <row r="395" spans="2:4" x14ac:dyDescent="0.2">
      <c r="B395" s="233"/>
      <c r="C395" s="234"/>
      <c r="D395" s="233"/>
    </row>
    <row r="396" spans="2:4" x14ac:dyDescent="0.2">
      <c r="B396" s="233"/>
      <c r="C396" s="234"/>
      <c r="D396" s="233"/>
    </row>
    <row r="397" spans="2:4" x14ac:dyDescent="0.2">
      <c r="B397" s="233"/>
      <c r="C397" s="234"/>
      <c r="D397" s="233"/>
    </row>
    <row r="398" spans="2:4" x14ac:dyDescent="0.2">
      <c r="B398" s="233"/>
      <c r="C398" s="234"/>
      <c r="D398" s="233"/>
    </row>
    <row r="399" spans="2:4" x14ac:dyDescent="0.2">
      <c r="B399" s="233"/>
      <c r="C399" s="234"/>
      <c r="D399" s="233"/>
    </row>
    <row r="400" spans="2:4" x14ac:dyDescent="0.2">
      <c r="B400" s="233"/>
      <c r="C400" s="234"/>
      <c r="D400" s="233"/>
    </row>
    <row r="401" spans="2:4" x14ac:dyDescent="0.2">
      <c r="B401" s="233"/>
      <c r="C401" s="234"/>
      <c r="D401" s="233"/>
    </row>
    <row r="402" spans="2:4" x14ac:dyDescent="0.2">
      <c r="B402" s="233"/>
      <c r="C402" s="234"/>
      <c r="D402" s="233"/>
    </row>
    <row r="403" spans="2:4" x14ac:dyDescent="0.2">
      <c r="B403" s="233"/>
      <c r="C403" s="234"/>
      <c r="D403" s="233"/>
    </row>
    <row r="404" spans="2:4" x14ac:dyDescent="0.2">
      <c r="B404" s="233"/>
      <c r="C404" s="234"/>
      <c r="D404" s="233"/>
    </row>
    <row r="405" spans="2:4" x14ac:dyDescent="0.2">
      <c r="B405" s="233"/>
      <c r="C405" s="234"/>
      <c r="D405" s="233"/>
    </row>
    <row r="406" spans="2:4" x14ac:dyDescent="0.2">
      <c r="B406" s="233"/>
      <c r="C406" s="234"/>
      <c r="D406" s="233"/>
    </row>
    <row r="407" spans="2:4" x14ac:dyDescent="0.2">
      <c r="B407" s="233"/>
      <c r="C407" s="234"/>
      <c r="D407" s="233"/>
    </row>
    <row r="408" spans="2:4" x14ac:dyDescent="0.2">
      <c r="B408" s="233"/>
      <c r="C408" s="234"/>
      <c r="D408" s="233"/>
    </row>
    <row r="409" spans="2:4" x14ac:dyDescent="0.2">
      <c r="B409" s="233"/>
      <c r="C409" s="234"/>
      <c r="D409" s="233"/>
    </row>
    <row r="410" spans="2:4" x14ac:dyDescent="0.2">
      <c r="B410" s="233"/>
      <c r="C410" s="234"/>
      <c r="D410" s="233"/>
    </row>
    <row r="411" spans="2:4" x14ac:dyDescent="0.2">
      <c r="B411" s="233"/>
      <c r="C411" s="234"/>
      <c r="D411" s="233"/>
    </row>
    <row r="412" spans="2:4" x14ac:dyDescent="0.2">
      <c r="B412" s="233"/>
      <c r="C412" s="234"/>
      <c r="D412" s="233"/>
    </row>
    <row r="413" spans="2:4" x14ac:dyDescent="0.2">
      <c r="B413" s="233"/>
      <c r="C413" s="234"/>
      <c r="D413" s="233"/>
    </row>
    <row r="414" spans="2:4" x14ac:dyDescent="0.2">
      <c r="B414" s="233"/>
      <c r="C414" s="234"/>
      <c r="D414" s="233"/>
    </row>
    <row r="415" spans="2:4" x14ac:dyDescent="0.2">
      <c r="B415" s="233"/>
      <c r="C415" s="234"/>
      <c r="D415" s="233"/>
    </row>
    <row r="416" spans="2:4" x14ac:dyDescent="0.2">
      <c r="B416" s="233"/>
      <c r="C416" s="234"/>
      <c r="D416" s="233"/>
    </row>
    <row r="417" spans="2:4" x14ac:dyDescent="0.2">
      <c r="B417" s="233"/>
      <c r="C417" s="234"/>
      <c r="D417" s="233"/>
    </row>
    <row r="418" spans="2:4" x14ac:dyDescent="0.2">
      <c r="B418" s="233"/>
      <c r="C418" s="234"/>
      <c r="D418" s="233"/>
    </row>
    <row r="419" spans="2:4" x14ac:dyDescent="0.2">
      <c r="B419" s="233"/>
      <c r="C419" s="234"/>
      <c r="D419" s="233"/>
    </row>
    <row r="420" spans="2:4" x14ac:dyDescent="0.2">
      <c r="B420" s="233"/>
      <c r="C420" s="234"/>
      <c r="D420" s="233"/>
    </row>
    <row r="421" spans="2:4" x14ac:dyDescent="0.2">
      <c r="B421" s="233"/>
      <c r="C421" s="234"/>
      <c r="D421" s="233"/>
    </row>
    <row r="422" spans="2:4" x14ac:dyDescent="0.2">
      <c r="B422" s="233"/>
      <c r="C422" s="234"/>
      <c r="D422" s="233"/>
    </row>
    <row r="423" spans="2:4" x14ac:dyDescent="0.2">
      <c r="B423" s="233"/>
      <c r="C423" s="234"/>
      <c r="D423" s="233"/>
    </row>
    <row r="424" spans="2:4" x14ac:dyDescent="0.2">
      <c r="B424" s="233"/>
      <c r="C424" s="234"/>
      <c r="D424" s="233"/>
    </row>
    <row r="425" spans="2:4" x14ac:dyDescent="0.2">
      <c r="B425" s="233"/>
      <c r="C425" s="234"/>
      <c r="D425" s="233"/>
    </row>
    <row r="426" spans="2:4" x14ac:dyDescent="0.2">
      <c r="B426" s="233"/>
      <c r="C426" s="234"/>
      <c r="D426" s="233"/>
    </row>
    <row r="427" spans="2:4" x14ac:dyDescent="0.2">
      <c r="B427" s="233"/>
      <c r="C427" s="234"/>
      <c r="D427" s="233"/>
    </row>
    <row r="428" spans="2:4" x14ac:dyDescent="0.2">
      <c r="B428" s="233"/>
      <c r="C428" s="234"/>
      <c r="D428" s="233"/>
    </row>
    <row r="429" spans="2:4" x14ac:dyDescent="0.2">
      <c r="B429" s="233"/>
      <c r="C429" s="234"/>
      <c r="D429" s="233"/>
    </row>
    <row r="430" spans="2:4" x14ac:dyDescent="0.2">
      <c r="B430" s="233"/>
      <c r="C430" s="234"/>
      <c r="D430" s="233"/>
    </row>
    <row r="431" spans="2:4" x14ac:dyDescent="0.2">
      <c r="B431" s="233"/>
      <c r="C431" s="234"/>
      <c r="D431" s="233"/>
    </row>
    <row r="432" spans="2:4" x14ac:dyDescent="0.2">
      <c r="B432" s="233"/>
      <c r="C432" s="234"/>
      <c r="D432" s="233"/>
    </row>
    <row r="433" spans="2:4" x14ac:dyDescent="0.2">
      <c r="B433" s="233"/>
      <c r="C433" s="234"/>
      <c r="D433" s="233"/>
    </row>
    <row r="434" spans="2:4" x14ac:dyDescent="0.2">
      <c r="B434" s="233"/>
      <c r="C434" s="234"/>
      <c r="D434" s="233"/>
    </row>
    <row r="435" spans="2:4" x14ac:dyDescent="0.2">
      <c r="B435" s="233"/>
      <c r="C435" s="234"/>
      <c r="D435" s="233"/>
    </row>
    <row r="436" spans="2:4" x14ac:dyDescent="0.2">
      <c r="B436" s="233"/>
      <c r="C436" s="234"/>
      <c r="D436" s="233"/>
    </row>
    <row r="437" spans="2:4" x14ac:dyDescent="0.2">
      <c r="B437" s="233"/>
      <c r="C437" s="234"/>
      <c r="D437" s="233"/>
    </row>
    <row r="438" spans="2:4" x14ac:dyDescent="0.2">
      <c r="B438" s="233"/>
      <c r="C438" s="234"/>
      <c r="D438" s="233"/>
    </row>
    <row r="439" spans="2:4" x14ac:dyDescent="0.2">
      <c r="B439" s="233"/>
      <c r="C439" s="234"/>
      <c r="D439" s="233"/>
    </row>
    <row r="440" spans="2:4" x14ac:dyDescent="0.2">
      <c r="B440" s="233"/>
      <c r="C440" s="234"/>
      <c r="D440" s="233"/>
    </row>
    <row r="441" spans="2:4" x14ac:dyDescent="0.2">
      <c r="B441" s="233"/>
      <c r="C441" s="234"/>
      <c r="D441" s="233"/>
    </row>
    <row r="442" spans="2:4" x14ac:dyDescent="0.2">
      <c r="B442" s="233"/>
      <c r="C442" s="234"/>
      <c r="D442" s="233"/>
    </row>
    <row r="443" spans="2:4" x14ac:dyDescent="0.2">
      <c r="B443" s="233"/>
      <c r="C443" s="234"/>
      <c r="D443" s="233"/>
    </row>
    <row r="444" spans="2:4" x14ac:dyDescent="0.2">
      <c r="B444" s="233"/>
      <c r="C444" s="234"/>
      <c r="D444" s="233"/>
    </row>
    <row r="445" spans="2:4" x14ac:dyDescent="0.2">
      <c r="B445" s="233"/>
      <c r="C445" s="234"/>
      <c r="D445" s="233"/>
    </row>
    <row r="446" spans="2:4" x14ac:dyDescent="0.2">
      <c r="B446" s="233"/>
      <c r="C446" s="234"/>
      <c r="D446" s="233"/>
    </row>
    <row r="447" spans="2:4" x14ac:dyDescent="0.2">
      <c r="B447" s="233"/>
      <c r="C447" s="234"/>
      <c r="D447" s="233"/>
    </row>
    <row r="448" spans="2:4" x14ac:dyDescent="0.2">
      <c r="B448" s="233"/>
      <c r="C448" s="234"/>
      <c r="D448" s="233"/>
    </row>
    <row r="449" spans="2:4" x14ac:dyDescent="0.2">
      <c r="B449" s="233"/>
      <c r="C449" s="234"/>
      <c r="D449" s="233"/>
    </row>
    <row r="450" spans="2:4" x14ac:dyDescent="0.2">
      <c r="B450" s="233"/>
      <c r="C450" s="234"/>
      <c r="D450" s="233"/>
    </row>
    <row r="451" spans="2:4" x14ac:dyDescent="0.2">
      <c r="B451" s="233"/>
      <c r="C451" s="234"/>
      <c r="D451" s="233"/>
    </row>
    <row r="452" spans="2:4" x14ac:dyDescent="0.2">
      <c r="B452" s="233"/>
      <c r="C452" s="234"/>
      <c r="D452" s="233"/>
    </row>
    <row r="453" spans="2:4" x14ac:dyDescent="0.2">
      <c r="B453" s="233"/>
      <c r="C453" s="234"/>
      <c r="D453" s="233"/>
    </row>
    <row r="454" spans="2:4" x14ac:dyDescent="0.2">
      <c r="B454" s="233"/>
      <c r="C454" s="234"/>
      <c r="D454" s="233"/>
    </row>
    <row r="455" spans="2:4" x14ac:dyDescent="0.2">
      <c r="B455" s="233"/>
      <c r="C455" s="234"/>
      <c r="D455" s="233"/>
    </row>
    <row r="456" spans="2:4" x14ac:dyDescent="0.2">
      <c r="B456" s="233"/>
      <c r="C456" s="234"/>
      <c r="D456" s="233"/>
    </row>
    <row r="457" spans="2:4" x14ac:dyDescent="0.2">
      <c r="B457" s="233"/>
      <c r="C457" s="234"/>
      <c r="D457" s="233"/>
    </row>
  </sheetData>
  <mergeCells count="11">
    <mergeCell ref="C2:D2"/>
    <mergeCell ref="C14:D14"/>
    <mergeCell ref="C12:D12"/>
    <mergeCell ref="C5:D5"/>
    <mergeCell ref="C6:D6"/>
    <mergeCell ref="C7:D7"/>
    <mergeCell ref="C10:D10"/>
    <mergeCell ref="C11:D11"/>
    <mergeCell ref="C9:D9"/>
    <mergeCell ref="C8:D8"/>
    <mergeCell ref="C13:D13"/>
  </mergeCells>
  <phoneticPr fontId="2"/>
  <conditionalFormatting sqref="B50:C50 B52:C52 B19:C19 B21:C21 B23:C23 B25:C25 B27:C27 B29:C29 B31:C31 B33:C33 B39:C39 B41:C41 B43:C43 B45:C45 C2 B5:D5 B7:D7 B9:D9 B11:D11 B13:D13">
    <cfRule type="expression" dxfId="3" priority="32">
      <formula>FIND("Rs",$C$2)</formula>
    </cfRule>
    <cfRule type="expression" dxfId="2" priority="33">
      <formula>FIND("Lg",$C$2)</formula>
    </cfRule>
    <cfRule type="expression" dxfId="1" priority="34">
      <formula>FIND("Rt",$C$2)</formula>
    </cfRule>
    <cfRule type="expression" dxfId="0" priority="35">
      <formula>FIND("Of",$C$2)</formula>
    </cfRule>
  </conditionalFormatting>
  <dataValidations count="1">
    <dataValidation type="list" allowBlank="1" showInputMessage="1" showErrorMessage="1" sqref="C2">
      <formula1>$B$55:$B$315</formula1>
    </dataValidation>
  </dataValidations>
  <pageMargins left="0.78740157480314965" right="0.78740157480314965" top="0.98425196850393704" bottom="0.98425196850393704" header="0.51181102362204722" footer="0.51181102362204722"/>
  <pageSetup paperSize="8" scale="9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0"/>
  <sheetViews>
    <sheetView showGridLines="0" zoomScaleNormal="100" workbookViewId="0">
      <pane xSplit="3" ySplit="3" topLeftCell="D4" activePane="bottomRight" state="frozen"/>
      <selection pane="topRight" activeCell="D1" sqref="D1"/>
      <selection pane="bottomLeft" activeCell="A4" sqref="A4"/>
      <selection pane="bottomRight"/>
    </sheetView>
  </sheetViews>
  <sheetFormatPr defaultColWidth="9" defaultRowHeight="15" x14ac:dyDescent="0.2"/>
  <cols>
    <col min="1" max="1" width="3.44140625" style="10" customWidth="1"/>
    <col min="2" max="2" width="14.33203125" style="10" customWidth="1"/>
    <col min="3" max="3" width="30.21875" style="10" customWidth="1"/>
    <col min="4" max="4" width="44" style="10" customWidth="1"/>
    <col min="5" max="5" width="30.6640625" style="10" customWidth="1"/>
    <col min="6" max="8" width="17.21875" style="12" customWidth="1"/>
    <col min="9" max="9" width="24" style="13" customWidth="1"/>
    <col min="10" max="10" width="24" style="334" customWidth="1"/>
    <col min="11" max="11" width="21.6640625" style="14" customWidth="1"/>
    <col min="12" max="13" width="20" style="14" customWidth="1"/>
    <col min="14" max="14" width="12.109375" style="10" bestFit="1" customWidth="1"/>
    <col min="15" max="16384" width="9" style="10"/>
  </cols>
  <sheetData>
    <row r="1" spans="1:14" x14ac:dyDescent="0.2">
      <c r="A1" s="6"/>
      <c r="B1" s="6"/>
      <c r="C1" s="6"/>
      <c r="D1" s="6"/>
      <c r="E1" s="6"/>
      <c r="F1" s="7"/>
      <c r="G1" s="7"/>
      <c r="H1" s="7"/>
      <c r="I1" s="8"/>
      <c r="J1" s="8"/>
      <c r="K1" s="9"/>
      <c r="L1" s="9"/>
      <c r="M1" s="9"/>
    </row>
    <row r="2" spans="1:14" s="11" customFormat="1" ht="16.2" customHeight="1" x14ac:dyDescent="0.2">
      <c r="A2" s="163"/>
      <c r="B2" s="49" t="s">
        <v>67</v>
      </c>
      <c r="C2" s="50" t="s">
        <v>0</v>
      </c>
      <c r="D2" s="50" t="s">
        <v>1</v>
      </c>
      <c r="E2" s="50" t="s">
        <v>824</v>
      </c>
      <c r="F2" s="51" t="s">
        <v>1155</v>
      </c>
      <c r="G2" s="51" t="s">
        <v>1151</v>
      </c>
      <c r="H2" s="51" t="s">
        <v>1152</v>
      </c>
      <c r="I2" s="52" t="s">
        <v>1145</v>
      </c>
      <c r="J2" s="331" t="s">
        <v>1146</v>
      </c>
      <c r="K2" s="53" t="s">
        <v>3</v>
      </c>
      <c r="L2" s="53" t="s">
        <v>1153</v>
      </c>
      <c r="M2" s="54" t="s">
        <v>1154</v>
      </c>
    </row>
    <row r="3" spans="1:14" s="11" customFormat="1" ht="16.2" customHeight="1" x14ac:dyDescent="0.2">
      <c r="A3" s="163"/>
      <c r="B3" s="55"/>
      <c r="C3" s="56"/>
      <c r="D3" s="56"/>
      <c r="E3" s="56"/>
      <c r="F3" s="57" t="s">
        <v>610</v>
      </c>
      <c r="G3" s="57" t="s">
        <v>610</v>
      </c>
      <c r="H3" s="57" t="s">
        <v>610</v>
      </c>
      <c r="I3" s="58" t="s">
        <v>17</v>
      </c>
      <c r="J3" s="58" t="s">
        <v>17</v>
      </c>
      <c r="K3" s="59"/>
      <c r="L3" s="59"/>
      <c r="M3" s="60"/>
    </row>
    <row r="4" spans="1:14" s="11" customFormat="1" ht="16.2" customHeight="1" x14ac:dyDescent="0.2">
      <c r="A4" s="163"/>
      <c r="B4" s="80" t="s">
        <v>74</v>
      </c>
      <c r="C4" s="157" t="s">
        <v>126</v>
      </c>
      <c r="D4" s="363" t="s">
        <v>1185</v>
      </c>
      <c r="E4" s="80" t="s">
        <v>829</v>
      </c>
      <c r="F4" s="95">
        <v>43900</v>
      </c>
      <c r="G4" s="95">
        <v>43900</v>
      </c>
      <c r="H4" s="95" t="s">
        <v>262</v>
      </c>
      <c r="I4" s="164">
        <v>9298.2099999999991</v>
      </c>
      <c r="J4" s="243">
        <v>117258.88</v>
      </c>
      <c r="K4" s="336">
        <v>28641</v>
      </c>
      <c r="L4" s="336">
        <v>37963</v>
      </c>
      <c r="M4" s="336" t="s">
        <v>1159</v>
      </c>
      <c r="N4" s="318"/>
    </row>
    <row r="5" spans="1:14" s="11" customFormat="1" ht="16.2" customHeight="1" x14ac:dyDescent="0.2">
      <c r="A5" s="163"/>
      <c r="B5" s="81" t="s">
        <v>68</v>
      </c>
      <c r="C5" s="158" t="s">
        <v>127</v>
      </c>
      <c r="D5" s="364" t="s">
        <v>1186</v>
      </c>
      <c r="E5" s="81" t="s">
        <v>829</v>
      </c>
      <c r="F5" s="96">
        <v>20500</v>
      </c>
      <c r="G5" s="96">
        <v>20500</v>
      </c>
      <c r="H5" s="96" t="s">
        <v>262</v>
      </c>
      <c r="I5" s="165">
        <v>11670.4</v>
      </c>
      <c r="J5" s="165">
        <v>25083.93</v>
      </c>
      <c r="K5" s="337">
        <v>35246</v>
      </c>
      <c r="L5" s="337">
        <v>38429</v>
      </c>
      <c r="M5" s="337" t="s">
        <v>262</v>
      </c>
      <c r="N5" s="318"/>
    </row>
    <row r="6" spans="1:14" s="11" customFormat="1" ht="14.4" x14ac:dyDescent="0.2">
      <c r="A6" s="163"/>
      <c r="B6" s="82" t="s">
        <v>75</v>
      </c>
      <c r="C6" s="159" t="s">
        <v>128</v>
      </c>
      <c r="D6" s="365" t="s">
        <v>1187</v>
      </c>
      <c r="E6" s="82" t="s">
        <v>830</v>
      </c>
      <c r="F6" s="97">
        <v>26700</v>
      </c>
      <c r="G6" s="97">
        <v>26700</v>
      </c>
      <c r="H6" s="97" t="s">
        <v>262</v>
      </c>
      <c r="I6" s="166">
        <v>6365.8</v>
      </c>
      <c r="J6" s="361">
        <v>11678.049999999899</v>
      </c>
      <c r="K6" s="336">
        <v>36675</v>
      </c>
      <c r="L6" s="336">
        <v>41726</v>
      </c>
      <c r="M6" s="336" t="s">
        <v>262</v>
      </c>
      <c r="N6" s="318"/>
    </row>
    <row r="7" spans="1:14" s="11" customFormat="1" ht="16.2" customHeight="1" x14ac:dyDescent="0.2">
      <c r="A7" s="163"/>
      <c r="B7" s="81" t="s">
        <v>69</v>
      </c>
      <c r="C7" s="158" t="s">
        <v>129</v>
      </c>
      <c r="D7" s="364" t="s">
        <v>1188</v>
      </c>
      <c r="E7" s="81" t="s">
        <v>831</v>
      </c>
      <c r="F7" s="96">
        <v>21400</v>
      </c>
      <c r="G7" s="96">
        <v>21400</v>
      </c>
      <c r="H7" s="96" t="s">
        <v>262</v>
      </c>
      <c r="I7" s="165">
        <v>3196.3099999999899</v>
      </c>
      <c r="J7" s="165">
        <v>29430.6699999999</v>
      </c>
      <c r="K7" s="337">
        <v>22390</v>
      </c>
      <c r="L7" s="337">
        <v>37960</v>
      </c>
      <c r="M7" s="337" t="s">
        <v>262</v>
      </c>
      <c r="N7" s="318"/>
    </row>
    <row r="8" spans="1:14" s="11" customFormat="1" ht="16.2" customHeight="1" x14ac:dyDescent="0.2">
      <c r="A8" s="163"/>
      <c r="B8" s="82" t="s">
        <v>76</v>
      </c>
      <c r="C8" s="159" t="s">
        <v>130</v>
      </c>
      <c r="D8" s="365" t="s">
        <v>1189</v>
      </c>
      <c r="E8" s="82" t="s">
        <v>829</v>
      </c>
      <c r="F8" s="97">
        <v>12700</v>
      </c>
      <c r="G8" s="97">
        <v>12700</v>
      </c>
      <c r="H8" s="97" t="s">
        <v>262</v>
      </c>
      <c r="I8" s="167">
        <v>5816.26</v>
      </c>
      <c r="J8" s="332">
        <v>17587.299999999901</v>
      </c>
      <c r="K8" s="336">
        <v>34712</v>
      </c>
      <c r="L8" s="336">
        <v>38044</v>
      </c>
      <c r="M8" s="336" t="s">
        <v>262</v>
      </c>
      <c r="N8" s="318"/>
    </row>
    <row r="9" spans="1:14" s="11" customFormat="1" ht="16.2" customHeight="1" x14ac:dyDescent="0.2">
      <c r="A9" s="163"/>
      <c r="B9" s="81" t="s">
        <v>70</v>
      </c>
      <c r="C9" s="158" t="s">
        <v>131</v>
      </c>
      <c r="D9" s="364" t="s">
        <v>1190</v>
      </c>
      <c r="E9" s="81" t="s">
        <v>830</v>
      </c>
      <c r="F9" s="96">
        <v>10000</v>
      </c>
      <c r="G9" s="96">
        <v>10000</v>
      </c>
      <c r="H9" s="96" t="s">
        <v>262</v>
      </c>
      <c r="I9" s="165">
        <v>1353.6199999999899</v>
      </c>
      <c r="J9" s="165">
        <v>9044.0400000000009</v>
      </c>
      <c r="K9" s="337">
        <v>27135</v>
      </c>
      <c r="L9" s="337">
        <v>39624</v>
      </c>
      <c r="M9" s="337" t="s">
        <v>262</v>
      </c>
      <c r="N9" s="318"/>
    </row>
    <row r="10" spans="1:14" s="11" customFormat="1" ht="16.2" customHeight="1" x14ac:dyDescent="0.2">
      <c r="A10" s="163"/>
      <c r="B10" s="82" t="s">
        <v>77</v>
      </c>
      <c r="C10" s="159" t="s">
        <v>132</v>
      </c>
      <c r="D10" s="365" t="s">
        <v>1191</v>
      </c>
      <c r="E10" s="82" t="s">
        <v>829</v>
      </c>
      <c r="F10" s="97">
        <v>10400</v>
      </c>
      <c r="G10" s="97">
        <v>10400</v>
      </c>
      <c r="H10" s="97" t="s">
        <v>262</v>
      </c>
      <c r="I10" s="167">
        <v>637.08000000000004</v>
      </c>
      <c r="J10" s="332">
        <v>5358.55</v>
      </c>
      <c r="K10" s="336">
        <v>32049</v>
      </c>
      <c r="L10" s="336">
        <v>38258</v>
      </c>
      <c r="M10" s="336" t="s">
        <v>262</v>
      </c>
      <c r="N10" s="318"/>
    </row>
    <row r="11" spans="1:14" s="11" customFormat="1" ht="16.2" customHeight="1" x14ac:dyDescent="0.2">
      <c r="A11" s="163"/>
      <c r="B11" s="81" t="s">
        <v>78</v>
      </c>
      <c r="C11" s="158" t="s">
        <v>133</v>
      </c>
      <c r="D11" s="364" t="s">
        <v>1192</v>
      </c>
      <c r="E11" s="81" t="s">
        <v>829</v>
      </c>
      <c r="F11" s="96">
        <v>11100</v>
      </c>
      <c r="G11" s="96">
        <v>11100</v>
      </c>
      <c r="H11" s="96" t="s">
        <v>262</v>
      </c>
      <c r="I11" s="165">
        <v>1844.44</v>
      </c>
      <c r="J11" s="165">
        <v>8683.7299999999905</v>
      </c>
      <c r="K11" s="337">
        <v>38391</v>
      </c>
      <c r="L11" s="337">
        <v>38961</v>
      </c>
      <c r="M11" s="337" t="s">
        <v>262</v>
      </c>
      <c r="N11" s="318"/>
    </row>
    <row r="12" spans="1:14" s="11" customFormat="1" ht="16.2" customHeight="1" x14ac:dyDescent="0.2">
      <c r="A12" s="163"/>
      <c r="B12" s="82" t="s">
        <v>79</v>
      </c>
      <c r="C12" s="159" t="s">
        <v>134</v>
      </c>
      <c r="D12" s="365" t="s">
        <v>1193</v>
      </c>
      <c r="E12" s="82" t="s">
        <v>832</v>
      </c>
      <c r="F12" s="97">
        <v>7040</v>
      </c>
      <c r="G12" s="97">
        <v>7040</v>
      </c>
      <c r="H12" s="97" t="s">
        <v>262</v>
      </c>
      <c r="I12" s="167">
        <v>2074.6520743649899</v>
      </c>
      <c r="J12" s="332">
        <v>11425.2</v>
      </c>
      <c r="K12" s="336">
        <v>33305</v>
      </c>
      <c r="L12" s="336">
        <v>38132</v>
      </c>
      <c r="M12" s="336" t="s">
        <v>262</v>
      </c>
      <c r="N12" s="318"/>
    </row>
    <row r="13" spans="1:14" s="11" customFormat="1" ht="16.2" customHeight="1" x14ac:dyDescent="0.2">
      <c r="A13" s="163"/>
      <c r="B13" s="81" t="s">
        <v>80</v>
      </c>
      <c r="C13" s="158" t="s">
        <v>135</v>
      </c>
      <c r="D13" s="364" t="s">
        <v>1194</v>
      </c>
      <c r="E13" s="81" t="s">
        <v>829</v>
      </c>
      <c r="F13" s="96">
        <v>8140</v>
      </c>
      <c r="G13" s="96">
        <v>8140</v>
      </c>
      <c r="H13" s="96" t="s">
        <v>262</v>
      </c>
      <c r="I13" s="165">
        <v>1101.49</v>
      </c>
      <c r="J13" s="165">
        <v>5858.26</v>
      </c>
      <c r="K13" s="337">
        <v>30064</v>
      </c>
      <c r="L13" s="337">
        <v>38686</v>
      </c>
      <c r="M13" s="337" t="s">
        <v>262</v>
      </c>
      <c r="N13" s="318"/>
    </row>
    <row r="14" spans="1:14" s="11" customFormat="1" ht="16.2" customHeight="1" x14ac:dyDescent="0.2">
      <c r="A14" s="163"/>
      <c r="B14" s="82" t="s">
        <v>81</v>
      </c>
      <c r="C14" s="159" t="s">
        <v>136</v>
      </c>
      <c r="D14" s="365" t="s">
        <v>1195</v>
      </c>
      <c r="E14" s="82" t="s">
        <v>829</v>
      </c>
      <c r="F14" s="97">
        <v>5310</v>
      </c>
      <c r="G14" s="97">
        <v>5310</v>
      </c>
      <c r="H14" s="97" t="s">
        <v>262</v>
      </c>
      <c r="I14" s="167">
        <v>566.22</v>
      </c>
      <c r="J14" s="332">
        <v>4463.8599999999897</v>
      </c>
      <c r="K14" s="336">
        <v>36231</v>
      </c>
      <c r="L14" s="336">
        <v>39717</v>
      </c>
      <c r="M14" s="336" t="s">
        <v>262</v>
      </c>
      <c r="N14" s="318"/>
    </row>
    <row r="15" spans="1:14" s="11" customFormat="1" ht="16.2" customHeight="1" x14ac:dyDescent="0.2">
      <c r="A15" s="163"/>
      <c r="B15" s="81" t="s">
        <v>82</v>
      </c>
      <c r="C15" s="158" t="s">
        <v>137</v>
      </c>
      <c r="D15" s="364" t="s">
        <v>1196</v>
      </c>
      <c r="E15" s="81" t="s">
        <v>829</v>
      </c>
      <c r="F15" s="96">
        <v>4810</v>
      </c>
      <c r="G15" s="96">
        <v>4810</v>
      </c>
      <c r="H15" s="96" t="s">
        <v>262</v>
      </c>
      <c r="I15" s="165">
        <v>899</v>
      </c>
      <c r="J15" s="165">
        <v>6478.5</v>
      </c>
      <c r="K15" s="337">
        <v>21772</v>
      </c>
      <c r="L15" s="337">
        <v>38624</v>
      </c>
      <c r="M15" s="337" t="s">
        <v>262</v>
      </c>
      <c r="N15" s="318"/>
    </row>
    <row r="16" spans="1:14" s="11" customFormat="1" ht="16.2" customHeight="1" x14ac:dyDescent="0.2">
      <c r="A16" s="163"/>
      <c r="B16" s="82" t="s">
        <v>83</v>
      </c>
      <c r="C16" s="159" t="s">
        <v>138</v>
      </c>
      <c r="D16" s="365" t="s">
        <v>1197</v>
      </c>
      <c r="E16" s="82" t="s">
        <v>831</v>
      </c>
      <c r="F16" s="97">
        <v>4050</v>
      </c>
      <c r="G16" s="97">
        <v>4050</v>
      </c>
      <c r="H16" s="97" t="s">
        <v>262</v>
      </c>
      <c r="I16" s="167">
        <v>693.14999999999895</v>
      </c>
      <c r="J16" s="332">
        <v>5367.2799999999897</v>
      </c>
      <c r="K16" s="336">
        <v>34150</v>
      </c>
      <c r="L16" s="336">
        <v>39624</v>
      </c>
      <c r="M16" s="336" t="s">
        <v>262</v>
      </c>
      <c r="N16" s="318"/>
    </row>
    <row r="17" spans="1:14" s="11" customFormat="1" ht="16.2" customHeight="1" x14ac:dyDescent="0.2">
      <c r="A17" s="163"/>
      <c r="B17" s="81" t="s">
        <v>84</v>
      </c>
      <c r="C17" s="158" t="s">
        <v>139</v>
      </c>
      <c r="D17" s="364" t="s">
        <v>1198</v>
      </c>
      <c r="E17" s="81" t="s">
        <v>829</v>
      </c>
      <c r="F17" s="96">
        <v>3460</v>
      </c>
      <c r="G17" s="96">
        <v>3460</v>
      </c>
      <c r="H17" s="96" t="s">
        <v>262</v>
      </c>
      <c r="I17" s="165">
        <v>3240.3</v>
      </c>
      <c r="J17" s="165">
        <v>10077.02</v>
      </c>
      <c r="K17" s="337">
        <v>32098</v>
      </c>
      <c r="L17" s="337">
        <v>37963</v>
      </c>
      <c r="M17" s="337" t="s">
        <v>262</v>
      </c>
      <c r="N17" s="318"/>
    </row>
    <row r="18" spans="1:14" s="11" customFormat="1" ht="16.2" customHeight="1" x14ac:dyDescent="0.2">
      <c r="A18" s="163"/>
      <c r="B18" s="82" t="s">
        <v>85</v>
      </c>
      <c r="C18" s="159" t="s">
        <v>140</v>
      </c>
      <c r="D18" s="365" t="s">
        <v>1199</v>
      </c>
      <c r="E18" s="82" t="s">
        <v>829</v>
      </c>
      <c r="F18" s="97">
        <v>4690</v>
      </c>
      <c r="G18" s="97">
        <v>4690</v>
      </c>
      <c r="H18" s="97" t="s">
        <v>262</v>
      </c>
      <c r="I18" s="167">
        <v>1056.92</v>
      </c>
      <c r="J18" s="332">
        <v>5782.27</v>
      </c>
      <c r="K18" s="336">
        <v>35550</v>
      </c>
      <c r="L18" s="336">
        <v>38044</v>
      </c>
      <c r="M18" s="336" t="s">
        <v>262</v>
      </c>
      <c r="N18" s="318"/>
    </row>
    <row r="19" spans="1:14" s="11" customFormat="1" ht="16.2" customHeight="1" x14ac:dyDescent="0.2">
      <c r="A19" s="163"/>
      <c r="B19" s="81" t="s">
        <v>86</v>
      </c>
      <c r="C19" s="158" t="s">
        <v>141</v>
      </c>
      <c r="D19" s="364" t="s">
        <v>1200</v>
      </c>
      <c r="E19" s="81" t="s">
        <v>829</v>
      </c>
      <c r="F19" s="96">
        <v>4320</v>
      </c>
      <c r="G19" s="96">
        <v>4320</v>
      </c>
      <c r="H19" s="96" t="s">
        <v>262</v>
      </c>
      <c r="I19" s="165">
        <v>506.16</v>
      </c>
      <c r="J19" s="165">
        <v>3507.3699999999899</v>
      </c>
      <c r="K19" s="337">
        <v>39616</v>
      </c>
      <c r="L19" s="337">
        <v>39757</v>
      </c>
      <c r="M19" s="337" t="s">
        <v>262</v>
      </c>
      <c r="N19" s="318"/>
    </row>
    <row r="20" spans="1:14" s="11" customFormat="1" ht="16.2" customHeight="1" x14ac:dyDescent="0.2">
      <c r="A20" s="163"/>
      <c r="B20" s="82" t="s">
        <v>87</v>
      </c>
      <c r="C20" s="159" t="s">
        <v>142</v>
      </c>
      <c r="D20" s="365" t="s">
        <v>1201</v>
      </c>
      <c r="E20" s="82" t="s">
        <v>829</v>
      </c>
      <c r="F20" s="97">
        <v>5010</v>
      </c>
      <c r="G20" s="97">
        <v>5010</v>
      </c>
      <c r="H20" s="97" t="s">
        <v>262</v>
      </c>
      <c r="I20" s="167">
        <v>629.86</v>
      </c>
      <c r="J20" s="332">
        <v>4607.34</v>
      </c>
      <c r="K20" s="336">
        <v>41880</v>
      </c>
      <c r="L20" s="336">
        <v>42066</v>
      </c>
      <c r="M20" s="336" t="s">
        <v>262</v>
      </c>
      <c r="N20" s="318"/>
    </row>
    <row r="21" spans="1:14" s="11" customFormat="1" ht="16.2" customHeight="1" x14ac:dyDescent="0.2">
      <c r="A21" s="163"/>
      <c r="B21" s="81" t="s">
        <v>88</v>
      </c>
      <c r="C21" s="158" t="s">
        <v>143</v>
      </c>
      <c r="D21" s="364" t="s">
        <v>1202</v>
      </c>
      <c r="E21" s="81" t="s">
        <v>833</v>
      </c>
      <c r="F21" s="96">
        <v>4430</v>
      </c>
      <c r="G21" s="96">
        <v>4430</v>
      </c>
      <c r="H21" s="96" t="s">
        <v>262</v>
      </c>
      <c r="I21" s="165">
        <v>1047.79</v>
      </c>
      <c r="J21" s="165">
        <v>8510.20999999999</v>
      </c>
      <c r="K21" s="337">
        <v>31763</v>
      </c>
      <c r="L21" s="337">
        <v>41460</v>
      </c>
      <c r="M21" s="337" t="s">
        <v>262</v>
      </c>
      <c r="N21" s="318"/>
    </row>
    <row r="22" spans="1:14" s="11" customFormat="1" ht="16.2" customHeight="1" x14ac:dyDescent="0.2">
      <c r="A22" s="163"/>
      <c r="B22" s="82" t="s">
        <v>89</v>
      </c>
      <c r="C22" s="159" t="s">
        <v>144</v>
      </c>
      <c r="D22" s="365" t="s">
        <v>1203</v>
      </c>
      <c r="E22" s="82" t="s">
        <v>829</v>
      </c>
      <c r="F22" s="97">
        <v>3570</v>
      </c>
      <c r="G22" s="97">
        <v>3570</v>
      </c>
      <c r="H22" s="97" t="s">
        <v>262</v>
      </c>
      <c r="I22" s="167">
        <v>918.55999999999904</v>
      </c>
      <c r="J22" s="332">
        <v>6704.5299999999897</v>
      </c>
      <c r="K22" s="336">
        <v>33144</v>
      </c>
      <c r="L22" s="336">
        <v>39827</v>
      </c>
      <c r="M22" s="336" t="s">
        <v>262</v>
      </c>
      <c r="N22" s="318"/>
    </row>
    <row r="23" spans="1:14" s="11" customFormat="1" ht="16.2" customHeight="1" x14ac:dyDescent="0.2">
      <c r="A23" s="163"/>
      <c r="B23" s="81" t="s">
        <v>90</v>
      </c>
      <c r="C23" s="158" t="s">
        <v>145</v>
      </c>
      <c r="D23" s="364" t="s">
        <v>1204</v>
      </c>
      <c r="E23" s="81" t="s">
        <v>829</v>
      </c>
      <c r="F23" s="96">
        <v>4240</v>
      </c>
      <c r="G23" s="96">
        <v>4240</v>
      </c>
      <c r="H23" s="96" t="s">
        <v>262</v>
      </c>
      <c r="I23" s="165">
        <v>730.46</v>
      </c>
      <c r="J23" s="165">
        <v>3896.26</v>
      </c>
      <c r="K23" s="337">
        <v>40207</v>
      </c>
      <c r="L23" s="337">
        <v>40921</v>
      </c>
      <c r="M23" s="337" t="s">
        <v>262</v>
      </c>
      <c r="N23" s="318"/>
    </row>
    <row r="24" spans="1:14" s="11" customFormat="1" ht="16.2" customHeight="1" x14ac:dyDescent="0.2">
      <c r="A24" s="163"/>
      <c r="B24" s="82" t="s">
        <v>91</v>
      </c>
      <c r="C24" s="159" t="s">
        <v>146</v>
      </c>
      <c r="D24" s="365" t="s">
        <v>1205</v>
      </c>
      <c r="E24" s="82" t="s">
        <v>829</v>
      </c>
      <c r="F24" s="97">
        <v>2480</v>
      </c>
      <c r="G24" s="97">
        <v>2480</v>
      </c>
      <c r="H24" s="97" t="s">
        <v>262</v>
      </c>
      <c r="I24" s="167">
        <v>505.34999999999991</v>
      </c>
      <c r="J24" s="332">
        <v>3036.1399999999899</v>
      </c>
      <c r="K24" s="336">
        <v>33162</v>
      </c>
      <c r="L24" s="336">
        <v>39304</v>
      </c>
      <c r="M24" s="336" t="s">
        <v>262</v>
      </c>
      <c r="N24" s="318"/>
    </row>
    <row r="25" spans="1:14" s="11" customFormat="1" ht="16.2" customHeight="1" x14ac:dyDescent="0.2">
      <c r="A25" s="163"/>
      <c r="B25" s="81" t="s">
        <v>92</v>
      </c>
      <c r="C25" s="158" t="s">
        <v>147</v>
      </c>
      <c r="D25" s="364" t="s">
        <v>1206</v>
      </c>
      <c r="E25" s="81" t="s">
        <v>831</v>
      </c>
      <c r="F25" s="96">
        <v>4160</v>
      </c>
      <c r="G25" s="96">
        <v>4160</v>
      </c>
      <c r="H25" s="96" t="s">
        <v>262</v>
      </c>
      <c r="I25" s="165">
        <v>773.32</v>
      </c>
      <c r="J25" s="165">
        <v>4768.2300000000005</v>
      </c>
      <c r="K25" s="337">
        <v>32339</v>
      </c>
      <c r="L25" s="337">
        <v>38043</v>
      </c>
      <c r="M25" s="337" t="s">
        <v>262</v>
      </c>
      <c r="N25" s="318"/>
    </row>
    <row r="26" spans="1:14" s="11" customFormat="1" ht="16.2" customHeight="1" x14ac:dyDescent="0.2">
      <c r="A26" s="163"/>
      <c r="B26" s="82" t="s">
        <v>93</v>
      </c>
      <c r="C26" s="159" t="s">
        <v>148</v>
      </c>
      <c r="D26" s="365" t="s">
        <v>1207</v>
      </c>
      <c r="E26" s="82" t="s">
        <v>830</v>
      </c>
      <c r="F26" s="97">
        <v>2830</v>
      </c>
      <c r="G26" s="97">
        <v>2830</v>
      </c>
      <c r="H26" s="97" t="s">
        <v>262</v>
      </c>
      <c r="I26" s="167">
        <v>1083.0599999999899</v>
      </c>
      <c r="J26" s="332">
        <v>4764</v>
      </c>
      <c r="K26" s="336">
        <v>34089</v>
      </c>
      <c r="L26" s="336">
        <v>39871</v>
      </c>
      <c r="M26" s="336" t="s">
        <v>262</v>
      </c>
      <c r="N26" s="318"/>
    </row>
    <row r="27" spans="1:14" s="11" customFormat="1" ht="16.2" customHeight="1" x14ac:dyDescent="0.2">
      <c r="A27" s="163"/>
      <c r="B27" s="81" t="s">
        <v>94</v>
      </c>
      <c r="C27" s="158" t="s">
        <v>149</v>
      </c>
      <c r="D27" s="364" t="s">
        <v>1208</v>
      </c>
      <c r="E27" s="81" t="s">
        <v>829</v>
      </c>
      <c r="F27" s="96">
        <v>2880</v>
      </c>
      <c r="G27" s="96">
        <v>2880</v>
      </c>
      <c r="H27" s="96" t="s">
        <v>262</v>
      </c>
      <c r="I27" s="165">
        <v>386.69999999999902</v>
      </c>
      <c r="J27" s="165">
        <v>2930.15</v>
      </c>
      <c r="K27" s="337">
        <v>39955</v>
      </c>
      <c r="L27" s="337">
        <v>40848</v>
      </c>
      <c r="M27" s="337" t="s">
        <v>262</v>
      </c>
      <c r="N27" s="318"/>
    </row>
    <row r="28" spans="1:14" s="11" customFormat="1" ht="16.2" customHeight="1" x14ac:dyDescent="0.2">
      <c r="A28" s="163"/>
      <c r="B28" s="83" t="s">
        <v>95</v>
      </c>
      <c r="C28" s="160" t="s">
        <v>150</v>
      </c>
      <c r="D28" s="366" t="s">
        <v>1209</v>
      </c>
      <c r="E28" s="83" t="s">
        <v>829</v>
      </c>
      <c r="F28" s="98">
        <v>2210</v>
      </c>
      <c r="G28" s="98">
        <v>2210</v>
      </c>
      <c r="H28" s="98" t="s">
        <v>262</v>
      </c>
      <c r="I28" s="168">
        <v>545.87</v>
      </c>
      <c r="J28" s="243">
        <v>3160.05</v>
      </c>
      <c r="K28" s="336">
        <v>31475</v>
      </c>
      <c r="L28" s="336">
        <v>38163</v>
      </c>
      <c r="M28" s="336" t="s">
        <v>262</v>
      </c>
      <c r="N28" s="318"/>
    </row>
    <row r="29" spans="1:14" s="11" customFormat="1" ht="16.2" customHeight="1" x14ac:dyDescent="0.2">
      <c r="A29" s="163"/>
      <c r="B29" s="81" t="s">
        <v>96</v>
      </c>
      <c r="C29" s="158" t="s">
        <v>151</v>
      </c>
      <c r="D29" s="364" t="s">
        <v>1210</v>
      </c>
      <c r="E29" s="81" t="s">
        <v>829</v>
      </c>
      <c r="F29" s="96">
        <v>2210</v>
      </c>
      <c r="G29" s="96">
        <v>2210</v>
      </c>
      <c r="H29" s="96" t="s">
        <v>262</v>
      </c>
      <c r="I29" s="165">
        <v>367.18</v>
      </c>
      <c r="J29" s="165">
        <v>2628.4299999999898</v>
      </c>
      <c r="K29" s="337">
        <v>40268</v>
      </c>
      <c r="L29" s="337">
        <v>41460</v>
      </c>
      <c r="M29" s="337" t="s">
        <v>262</v>
      </c>
      <c r="N29" s="318"/>
    </row>
    <row r="30" spans="1:14" s="11" customFormat="1" ht="16.2" customHeight="1" x14ac:dyDescent="0.2">
      <c r="A30" s="163"/>
      <c r="B30" s="82" t="s">
        <v>97</v>
      </c>
      <c r="C30" s="159" t="s">
        <v>152</v>
      </c>
      <c r="D30" s="365" t="s">
        <v>1211</v>
      </c>
      <c r="E30" s="82" t="s">
        <v>830</v>
      </c>
      <c r="F30" s="97">
        <v>1330</v>
      </c>
      <c r="G30" s="97">
        <v>1330</v>
      </c>
      <c r="H30" s="97" t="s">
        <v>262</v>
      </c>
      <c r="I30" s="167">
        <v>566.39999999999895</v>
      </c>
      <c r="J30" s="332">
        <v>2822.46</v>
      </c>
      <c r="K30" s="336">
        <v>32963</v>
      </c>
      <c r="L30" s="336">
        <v>39624</v>
      </c>
      <c r="M30" s="336" t="s">
        <v>262</v>
      </c>
      <c r="N30" s="318"/>
    </row>
    <row r="31" spans="1:14" s="11" customFormat="1" ht="16.2" customHeight="1" x14ac:dyDescent="0.2">
      <c r="A31" s="163"/>
      <c r="B31" s="81" t="s">
        <v>98</v>
      </c>
      <c r="C31" s="158" t="s">
        <v>153</v>
      </c>
      <c r="D31" s="364" t="s">
        <v>1212</v>
      </c>
      <c r="E31" s="81" t="s">
        <v>829</v>
      </c>
      <c r="F31" s="96">
        <v>1690</v>
      </c>
      <c r="G31" s="96">
        <v>1690</v>
      </c>
      <c r="H31" s="96" t="s">
        <v>262</v>
      </c>
      <c r="I31" s="165">
        <v>343.16</v>
      </c>
      <c r="J31" s="165">
        <v>2376.4</v>
      </c>
      <c r="K31" s="337">
        <v>40100</v>
      </c>
      <c r="L31" s="337">
        <v>40848</v>
      </c>
      <c r="M31" s="337" t="s">
        <v>262</v>
      </c>
      <c r="N31" s="318"/>
    </row>
    <row r="32" spans="1:14" s="11" customFormat="1" ht="16.2" customHeight="1" x14ac:dyDescent="0.2">
      <c r="A32" s="163"/>
      <c r="B32" s="82" t="s">
        <v>99</v>
      </c>
      <c r="C32" s="159" t="s">
        <v>154</v>
      </c>
      <c r="D32" s="365" t="s">
        <v>1213</v>
      </c>
      <c r="E32" s="82" t="s">
        <v>829</v>
      </c>
      <c r="F32" s="97">
        <v>6470</v>
      </c>
      <c r="G32" s="97">
        <v>6470</v>
      </c>
      <c r="H32" s="97" t="s">
        <v>262</v>
      </c>
      <c r="I32" s="167">
        <v>891.01999999999896</v>
      </c>
      <c r="J32" s="332">
        <v>7117.7799999999897</v>
      </c>
      <c r="K32" s="336">
        <v>32962</v>
      </c>
      <c r="L32" s="336">
        <v>39827</v>
      </c>
      <c r="M32" s="336" t="s">
        <v>262</v>
      </c>
      <c r="N32" s="318"/>
    </row>
    <row r="33" spans="1:14" s="11" customFormat="1" ht="16.2" customHeight="1" x14ac:dyDescent="0.2">
      <c r="A33" s="163"/>
      <c r="B33" s="81" t="s">
        <v>100</v>
      </c>
      <c r="C33" s="158" t="s">
        <v>155</v>
      </c>
      <c r="D33" s="364" t="s">
        <v>1214</v>
      </c>
      <c r="E33" s="81" t="s">
        <v>829</v>
      </c>
      <c r="F33" s="96">
        <v>4780</v>
      </c>
      <c r="G33" s="96">
        <v>4780</v>
      </c>
      <c r="H33" s="96" t="s">
        <v>262</v>
      </c>
      <c r="I33" s="165">
        <v>12759.05999999999</v>
      </c>
      <c r="J33" s="165">
        <v>21516.54</v>
      </c>
      <c r="K33" s="337">
        <v>33121</v>
      </c>
      <c r="L33" s="337">
        <v>37960</v>
      </c>
      <c r="M33" s="337" t="s">
        <v>262</v>
      </c>
      <c r="N33" s="318"/>
    </row>
    <row r="34" spans="1:14" s="11" customFormat="1" ht="16.2" customHeight="1" x14ac:dyDescent="0.2">
      <c r="A34" s="163"/>
      <c r="B34" s="82" t="s">
        <v>101</v>
      </c>
      <c r="C34" s="159" t="s">
        <v>156</v>
      </c>
      <c r="D34" s="365" t="s">
        <v>1215</v>
      </c>
      <c r="E34" s="82" t="s">
        <v>833</v>
      </c>
      <c r="F34" s="97">
        <v>4890</v>
      </c>
      <c r="G34" s="97">
        <v>4890</v>
      </c>
      <c r="H34" s="97" t="s">
        <v>262</v>
      </c>
      <c r="I34" s="167">
        <v>941.17999999999904</v>
      </c>
      <c r="J34" s="332">
        <v>6123.96</v>
      </c>
      <c r="K34" s="336">
        <v>32724</v>
      </c>
      <c r="L34" s="336">
        <v>41460</v>
      </c>
      <c r="M34" s="336" t="s">
        <v>262</v>
      </c>
      <c r="N34" s="318"/>
    </row>
    <row r="35" spans="1:14" s="11" customFormat="1" ht="16.2" customHeight="1" x14ac:dyDescent="0.2">
      <c r="A35" s="163"/>
      <c r="B35" s="81" t="s">
        <v>102</v>
      </c>
      <c r="C35" s="158" t="s">
        <v>157</v>
      </c>
      <c r="D35" s="364" t="s">
        <v>1218</v>
      </c>
      <c r="E35" s="81" t="s">
        <v>833</v>
      </c>
      <c r="F35" s="96">
        <v>1140</v>
      </c>
      <c r="G35" s="96">
        <v>1140</v>
      </c>
      <c r="H35" s="96" t="s">
        <v>262</v>
      </c>
      <c r="I35" s="165">
        <v>710.39999999999895</v>
      </c>
      <c r="J35" s="165">
        <v>3405.76</v>
      </c>
      <c r="K35" s="337">
        <v>34044</v>
      </c>
      <c r="L35" s="337">
        <v>39535</v>
      </c>
      <c r="M35" s="337" t="s">
        <v>262</v>
      </c>
      <c r="N35" s="318"/>
    </row>
    <row r="36" spans="1:14" s="11" customFormat="1" ht="16.2" customHeight="1" x14ac:dyDescent="0.2">
      <c r="A36" s="163"/>
      <c r="B36" s="82" t="s">
        <v>103</v>
      </c>
      <c r="C36" s="159" t="s">
        <v>158</v>
      </c>
      <c r="D36" s="365" t="s">
        <v>1216</v>
      </c>
      <c r="E36" s="82" t="s">
        <v>830</v>
      </c>
      <c r="F36" s="97">
        <v>858</v>
      </c>
      <c r="G36" s="97">
        <v>858</v>
      </c>
      <c r="H36" s="97" t="s">
        <v>262</v>
      </c>
      <c r="I36" s="167">
        <v>284.50999999999902</v>
      </c>
      <c r="J36" s="332">
        <v>1595.27</v>
      </c>
      <c r="K36" s="336">
        <v>32781</v>
      </c>
      <c r="L36" s="336">
        <v>39624</v>
      </c>
      <c r="M36" s="336" t="s">
        <v>262</v>
      </c>
      <c r="N36" s="318"/>
    </row>
    <row r="37" spans="1:14" s="11" customFormat="1" ht="16.2" customHeight="1" x14ac:dyDescent="0.2">
      <c r="A37" s="163"/>
      <c r="B37" s="81" t="s">
        <v>104</v>
      </c>
      <c r="C37" s="158" t="s">
        <v>159</v>
      </c>
      <c r="D37" s="364" t="s">
        <v>1217</v>
      </c>
      <c r="E37" s="81" t="s">
        <v>834</v>
      </c>
      <c r="F37" s="96">
        <v>3390</v>
      </c>
      <c r="G37" s="96">
        <v>3390</v>
      </c>
      <c r="H37" s="96" t="s">
        <v>262</v>
      </c>
      <c r="I37" s="165">
        <v>1057.1400000000001</v>
      </c>
      <c r="J37" s="165">
        <v>3868.36</v>
      </c>
      <c r="K37" s="337">
        <v>33534</v>
      </c>
      <c r="L37" s="337">
        <v>38776</v>
      </c>
      <c r="M37" s="337" t="s">
        <v>262</v>
      </c>
      <c r="N37" s="318"/>
    </row>
    <row r="38" spans="1:14" s="11" customFormat="1" ht="16.2" customHeight="1" x14ac:dyDescent="0.2">
      <c r="A38" s="163"/>
      <c r="B38" s="82" t="s">
        <v>105</v>
      </c>
      <c r="C38" s="159" t="s">
        <v>160</v>
      </c>
      <c r="D38" s="365" t="s">
        <v>1219</v>
      </c>
      <c r="E38" s="82" t="s">
        <v>829</v>
      </c>
      <c r="F38" s="97">
        <v>1780</v>
      </c>
      <c r="G38" s="97">
        <v>1780</v>
      </c>
      <c r="H38" s="97" t="s">
        <v>262</v>
      </c>
      <c r="I38" s="167">
        <v>457.26999999999902</v>
      </c>
      <c r="J38" s="332">
        <v>2664.8299999999899</v>
      </c>
      <c r="K38" s="336">
        <v>32079</v>
      </c>
      <c r="L38" s="336">
        <v>39827</v>
      </c>
      <c r="M38" s="336" t="s">
        <v>262</v>
      </c>
      <c r="N38" s="318"/>
    </row>
    <row r="39" spans="1:14" s="11" customFormat="1" ht="16.2" customHeight="1" x14ac:dyDescent="0.2">
      <c r="A39" s="163"/>
      <c r="B39" s="81" t="s">
        <v>106</v>
      </c>
      <c r="C39" s="158" t="s">
        <v>161</v>
      </c>
      <c r="D39" s="364" t="s">
        <v>1220</v>
      </c>
      <c r="E39" s="81" t="s">
        <v>829</v>
      </c>
      <c r="F39" s="96">
        <v>3850</v>
      </c>
      <c r="G39" s="96">
        <v>3850</v>
      </c>
      <c r="H39" s="96" t="s">
        <v>262</v>
      </c>
      <c r="I39" s="165">
        <v>4454.59</v>
      </c>
      <c r="J39" s="165">
        <v>34045.230000000003</v>
      </c>
      <c r="K39" s="337">
        <v>34683</v>
      </c>
      <c r="L39" s="337">
        <v>37960</v>
      </c>
      <c r="M39" s="337" t="s">
        <v>262</v>
      </c>
      <c r="N39" s="318"/>
    </row>
    <row r="40" spans="1:14" s="11" customFormat="1" ht="16.2" customHeight="1" x14ac:dyDescent="0.2">
      <c r="A40" s="163"/>
      <c r="B40" s="82" t="s">
        <v>107</v>
      </c>
      <c r="C40" s="159" t="s">
        <v>162</v>
      </c>
      <c r="D40" s="365" t="s">
        <v>1221</v>
      </c>
      <c r="E40" s="82" t="s">
        <v>830</v>
      </c>
      <c r="F40" s="97">
        <v>7830</v>
      </c>
      <c r="G40" s="97">
        <v>7830</v>
      </c>
      <c r="H40" s="97" t="s">
        <v>262</v>
      </c>
      <c r="I40" s="167">
        <v>1275.7</v>
      </c>
      <c r="J40" s="332">
        <v>10932.69</v>
      </c>
      <c r="K40" s="336">
        <v>32233</v>
      </c>
      <c r="L40" s="336">
        <v>38533</v>
      </c>
      <c r="M40" s="336" t="s">
        <v>262</v>
      </c>
      <c r="N40" s="318"/>
    </row>
    <row r="41" spans="1:14" s="11" customFormat="1" ht="16.2" customHeight="1" x14ac:dyDescent="0.2">
      <c r="A41" s="163"/>
      <c r="B41" s="81" t="s">
        <v>108</v>
      </c>
      <c r="C41" s="158" t="s">
        <v>163</v>
      </c>
      <c r="D41" s="364" t="s">
        <v>1222</v>
      </c>
      <c r="E41" s="81" t="s">
        <v>829</v>
      </c>
      <c r="F41" s="96">
        <v>5460</v>
      </c>
      <c r="G41" s="96">
        <v>5460</v>
      </c>
      <c r="H41" s="96" t="s">
        <v>262</v>
      </c>
      <c r="I41" s="165">
        <v>1502.94</v>
      </c>
      <c r="J41" s="165">
        <v>10055.129999999899</v>
      </c>
      <c r="K41" s="337">
        <v>31351</v>
      </c>
      <c r="L41" s="337">
        <v>38484</v>
      </c>
      <c r="M41" s="337" t="s">
        <v>262</v>
      </c>
      <c r="N41" s="318"/>
    </row>
    <row r="42" spans="1:14" s="11" customFormat="1" ht="16.2" customHeight="1" x14ac:dyDescent="0.2">
      <c r="A42" s="163"/>
      <c r="B42" s="82" t="s">
        <v>109</v>
      </c>
      <c r="C42" s="159" t="s">
        <v>164</v>
      </c>
      <c r="D42" s="365" t="s">
        <v>1223</v>
      </c>
      <c r="E42" s="82" t="s">
        <v>829</v>
      </c>
      <c r="F42" s="97">
        <v>2620</v>
      </c>
      <c r="G42" s="97">
        <v>2620</v>
      </c>
      <c r="H42" s="97" t="s">
        <v>262</v>
      </c>
      <c r="I42" s="167">
        <v>1320</v>
      </c>
      <c r="J42" s="332">
        <v>11149.99</v>
      </c>
      <c r="K42" s="336">
        <v>33168</v>
      </c>
      <c r="L42" s="336">
        <v>37960</v>
      </c>
      <c r="M42" s="336" t="s">
        <v>262</v>
      </c>
      <c r="N42" s="318"/>
    </row>
    <row r="43" spans="1:14" s="11" customFormat="1" ht="16.2" customHeight="1" x14ac:dyDescent="0.2">
      <c r="A43" s="163"/>
      <c r="B43" s="81" t="s">
        <v>110</v>
      </c>
      <c r="C43" s="158" t="s">
        <v>165</v>
      </c>
      <c r="D43" s="364" t="s">
        <v>1225</v>
      </c>
      <c r="E43" s="81" t="s">
        <v>833</v>
      </c>
      <c r="F43" s="96">
        <v>1810</v>
      </c>
      <c r="G43" s="96">
        <v>1810</v>
      </c>
      <c r="H43" s="96" t="s">
        <v>262</v>
      </c>
      <c r="I43" s="165">
        <v>806.00999999999897</v>
      </c>
      <c r="J43" s="165">
        <v>6445.72</v>
      </c>
      <c r="K43" s="337">
        <v>32577</v>
      </c>
      <c r="L43" s="337">
        <v>39353</v>
      </c>
      <c r="M43" s="337" t="s">
        <v>262</v>
      </c>
      <c r="N43" s="318"/>
    </row>
    <row r="44" spans="1:14" s="11" customFormat="1" ht="16.2" customHeight="1" x14ac:dyDescent="0.2">
      <c r="A44" s="163"/>
      <c r="B44" s="82" t="s">
        <v>111</v>
      </c>
      <c r="C44" s="159" t="s">
        <v>166</v>
      </c>
      <c r="D44" s="365" t="s">
        <v>1224</v>
      </c>
      <c r="E44" s="82" t="s">
        <v>834</v>
      </c>
      <c r="F44" s="97">
        <v>6250</v>
      </c>
      <c r="G44" s="97">
        <v>6250</v>
      </c>
      <c r="H44" s="97" t="s">
        <v>262</v>
      </c>
      <c r="I44" s="167">
        <v>2363.79</v>
      </c>
      <c r="J44" s="332">
        <v>18842.5099999999</v>
      </c>
      <c r="K44" s="336">
        <v>29815</v>
      </c>
      <c r="L44" s="336">
        <v>38869</v>
      </c>
      <c r="M44" s="336" t="s">
        <v>262</v>
      </c>
      <c r="N44" s="318"/>
    </row>
    <row r="45" spans="1:14" s="11" customFormat="1" ht="16.2" customHeight="1" x14ac:dyDescent="0.2">
      <c r="A45" s="163"/>
      <c r="B45" s="81" t="s">
        <v>112</v>
      </c>
      <c r="C45" s="158" t="s">
        <v>167</v>
      </c>
      <c r="D45" s="364" t="s">
        <v>1226</v>
      </c>
      <c r="E45" s="81" t="s">
        <v>829</v>
      </c>
      <c r="F45" s="96">
        <v>4140</v>
      </c>
      <c r="G45" s="96">
        <v>4140</v>
      </c>
      <c r="H45" s="96" t="s">
        <v>262</v>
      </c>
      <c r="I45" s="165">
        <v>1275.68</v>
      </c>
      <c r="J45" s="165">
        <v>9603.8099999999904</v>
      </c>
      <c r="K45" s="337">
        <v>39640</v>
      </c>
      <c r="L45" s="337">
        <v>39757</v>
      </c>
      <c r="M45" s="337" t="s">
        <v>262</v>
      </c>
      <c r="N45" s="318"/>
    </row>
    <row r="46" spans="1:14" s="11" customFormat="1" ht="16.2" customHeight="1" x14ac:dyDescent="0.2">
      <c r="A46" s="163"/>
      <c r="B46" s="82" t="s">
        <v>113</v>
      </c>
      <c r="C46" s="159" t="s">
        <v>168</v>
      </c>
      <c r="D46" s="365" t="s">
        <v>1227</v>
      </c>
      <c r="E46" s="82" t="s">
        <v>835</v>
      </c>
      <c r="F46" s="97">
        <v>3270</v>
      </c>
      <c r="G46" s="97">
        <v>3270</v>
      </c>
      <c r="H46" s="97" t="s">
        <v>262</v>
      </c>
      <c r="I46" s="167">
        <v>1904.64</v>
      </c>
      <c r="J46" s="332">
        <v>9062.0400000000009</v>
      </c>
      <c r="K46" s="336">
        <v>24406</v>
      </c>
      <c r="L46" s="336">
        <v>39486</v>
      </c>
      <c r="M46" s="336" t="s">
        <v>262</v>
      </c>
      <c r="N46" s="318"/>
    </row>
    <row r="47" spans="1:14" s="11" customFormat="1" ht="16.2" customHeight="1" x14ac:dyDescent="0.2">
      <c r="A47" s="163"/>
      <c r="B47" s="81" t="s">
        <v>114</v>
      </c>
      <c r="C47" s="158" t="s">
        <v>169</v>
      </c>
      <c r="D47" s="364" t="s">
        <v>1228</v>
      </c>
      <c r="E47" s="81" t="s">
        <v>834</v>
      </c>
      <c r="F47" s="96">
        <v>2030</v>
      </c>
      <c r="G47" s="96">
        <v>2030</v>
      </c>
      <c r="H47" s="96" t="s">
        <v>262</v>
      </c>
      <c r="I47" s="165">
        <v>2318.17</v>
      </c>
      <c r="J47" s="165">
        <v>12977.45</v>
      </c>
      <c r="K47" s="337">
        <v>25021</v>
      </c>
      <c r="L47" s="337">
        <v>38686</v>
      </c>
      <c r="M47" s="337" t="s">
        <v>262</v>
      </c>
      <c r="N47" s="318"/>
    </row>
    <row r="48" spans="1:14" s="11" customFormat="1" ht="16.2" customHeight="1" x14ac:dyDescent="0.2">
      <c r="A48" s="163"/>
      <c r="B48" s="82" t="s">
        <v>115</v>
      </c>
      <c r="C48" s="159" t="s">
        <v>170</v>
      </c>
      <c r="D48" s="365" t="s">
        <v>1229</v>
      </c>
      <c r="E48" s="82" t="s">
        <v>830</v>
      </c>
      <c r="F48" s="97">
        <v>2320</v>
      </c>
      <c r="G48" s="97">
        <v>2320</v>
      </c>
      <c r="H48" s="97" t="s">
        <v>262</v>
      </c>
      <c r="I48" s="167">
        <v>1563.14</v>
      </c>
      <c r="J48" s="332">
        <v>10479.629999999899</v>
      </c>
      <c r="K48" s="336">
        <v>36501</v>
      </c>
      <c r="L48" s="336">
        <v>37960</v>
      </c>
      <c r="M48" s="336" t="s">
        <v>262</v>
      </c>
      <c r="N48" s="318"/>
    </row>
    <row r="49" spans="1:14" s="11" customFormat="1" ht="16.2" customHeight="1" x14ac:dyDescent="0.2">
      <c r="A49" s="163"/>
      <c r="B49" s="81" t="s">
        <v>116</v>
      </c>
      <c r="C49" s="158" t="s">
        <v>171</v>
      </c>
      <c r="D49" s="364" t="s">
        <v>1230</v>
      </c>
      <c r="E49" s="81" t="s">
        <v>832</v>
      </c>
      <c r="F49" s="96">
        <v>2240</v>
      </c>
      <c r="G49" s="96">
        <v>2240</v>
      </c>
      <c r="H49" s="96" t="s">
        <v>262</v>
      </c>
      <c r="I49" s="165">
        <v>580.58000000000004</v>
      </c>
      <c r="J49" s="165">
        <v>4954.8299999999899</v>
      </c>
      <c r="K49" s="337">
        <v>40050</v>
      </c>
      <c r="L49" s="337">
        <v>40172</v>
      </c>
      <c r="M49" s="337" t="s">
        <v>262</v>
      </c>
      <c r="N49" s="318"/>
    </row>
    <row r="50" spans="1:14" s="11" customFormat="1" ht="16.2" customHeight="1" x14ac:dyDescent="0.2">
      <c r="A50" s="163"/>
      <c r="B50" s="82" t="s">
        <v>117</v>
      </c>
      <c r="C50" s="159" t="s">
        <v>172</v>
      </c>
      <c r="D50" s="365" t="s">
        <v>1231</v>
      </c>
      <c r="E50" s="82" t="s">
        <v>830</v>
      </c>
      <c r="F50" s="97">
        <v>2280</v>
      </c>
      <c r="G50" s="97">
        <v>2280</v>
      </c>
      <c r="H50" s="97" t="s">
        <v>262</v>
      </c>
      <c r="I50" s="167">
        <v>934.2</v>
      </c>
      <c r="J50" s="332">
        <v>7431.7999999999993</v>
      </c>
      <c r="K50" s="336">
        <v>33315</v>
      </c>
      <c r="L50" s="336">
        <v>38624</v>
      </c>
      <c r="M50" s="336" t="s">
        <v>262</v>
      </c>
      <c r="N50" s="318"/>
    </row>
    <row r="51" spans="1:14" s="11" customFormat="1" ht="16.2" customHeight="1" x14ac:dyDescent="0.2">
      <c r="A51" s="163"/>
      <c r="B51" s="81" t="s">
        <v>118</v>
      </c>
      <c r="C51" s="158" t="s">
        <v>173</v>
      </c>
      <c r="D51" s="364" t="s">
        <v>1232</v>
      </c>
      <c r="E51" s="81" t="s">
        <v>829</v>
      </c>
      <c r="F51" s="96">
        <v>18300</v>
      </c>
      <c r="G51" s="96">
        <v>18300</v>
      </c>
      <c r="H51" s="96" t="s">
        <v>262</v>
      </c>
      <c r="I51" s="165">
        <v>4763.1400000000003</v>
      </c>
      <c r="J51" s="165">
        <v>34616.839999999902</v>
      </c>
      <c r="K51" s="337">
        <v>36738</v>
      </c>
      <c r="L51" s="337">
        <v>39161</v>
      </c>
      <c r="M51" s="337" t="s">
        <v>262</v>
      </c>
      <c r="N51" s="318"/>
    </row>
    <row r="52" spans="1:14" s="11" customFormat="1" ht="16.2" customHeight="1" x14ac:dyDescent="0.2">
      <c r="A52" s="163"/>
      <c r="B52" s="82" t="s">
        <v>119</v>
      </c>
      <c r="C52" s="159" t="s">
        <v>174</v>
      </c>
      <c r="D52" s="365" t="s">
        <v>1233</v>
      </c>
      <c r="E52" s="82" t="s">
        <v>836</v>
      </c>
      <c r="F52" s="97">
        <v>12100</v>
      </c>
      <c r="G52" s="97">
        <v>12100</v>
      </c>
      <c r="H52" s="97" t="s">
        <v>262</v>
      </c>
      <c r="I52" s="167">
        <v>4864</v>
      </c>
      <c r="J52" s="332">
        <v>38252.919999999896</v>
      </c>
      <c r="K52" s="336">
        <v>34541</v>
      </c>
      <c r="L52" s="336">
        <v>39563</v>
      </c>
      <c r="M52" s="336" t="s">
        <v>262</v>
      </c>
      <c r="N52" s="318"/>
    </row>
    <row r="53" spans="1:14" s="11" customFormat="1" ht="16.2" customHeight="1" x14ac:dyDescent="0.2">
      <c r="A53" s="163"/>
      <c r="B53" s="81" t="s">
        <v>120</v>
      </c>
      <c r="C53" s="158" t="s">
        <v>175</v>
      </c>
      <c r="D53" s="364" t="s">
        <v>1234</v>
      </c>
      <c r="E53" s="81" t="s">
        <v>1454</v>
      </c>
      <c r="F53" s="96">
        <v>6100</v>
      </c>
      <c r="G53" s="96">
        <v>6100</v>
      </c>
      <c r="H53" s="96" t="s">
        <v>262</v>
      </c>
      <c r="I53" s="165">
        <v>3136.5599999999899</v>
      </c>
      <c r="J53" s="165">
        <v>23522.82</v>
      </c>
      <c r="K53" s="337">
        <v>30663</v>
      </c>
      <c r="L53" s="337">
        <v>37960</v>
      </c>
      <c r="M53" s="337" t="s">
        <v>262</v>
      </c>
      <c r="N53" s="318"/>
    </row>
    <row r="54" spans="1:14" s="11" customFormat="1" ht="16.2" customHeight="1" x14ac:dyDescent="0.2">
      <c r="A54" s="163"/>
      <c r="B54" s="82" t="s">
        <v>121</v>
      </c>
      <c r="C54" s="159" t="s">
        <v>176</v>
      </c>
      <c r="D54" s="365" t="s">
        <v>1235</v>
      </c>
      <c r="E54" s="82" t="s">
        <v>829</v>
      </c>
      <c r="F54" s="97">
        <v>3450</v>
      </c>
      <c r="G54" s="97">
        <v>3450</v>
      </c>
      <c r="H54" s="97" t="s">
        <v>262</v>
      </c>
      <c r="I54" s="167">
        <v>818.39</v>
      </c>
      <c r="J54" s="332">
        <v>8036.71</v>
      </c>
      <c r="K54" s="336">
        <v>34148</v>
      </c>
      <c r="L54" s="336">
        <v>39717</v>
      </c>
      <c r="M54" s="336" t="s">
        <v>262</v>
      </c>
      <c r="N54" s="318"/>
    </row>
    <row r="55" spans="1:14" s="11" customFormat="1" ht="16.2" customHeight="1" x14ac:dyDescent="0.2">
      <c r="A55" s="163"/>
      <c r="B55" s="81" t="s">
        <v>122</v>
      </c>
      <c r="C55" s="158" t="s">
        <v>177</v>
      </c>
      <c r="D55" s="364" t="s">
        <v>1236</v>
      </c>
      <c r="E55" s="81" t="s">
        <v>829</v>
      </c>
      <c r="F55" s="96">
        <v>4000</v>
      </c>
      <c r="G55" s="96">
        <v>4000</v>
      </c>
      <c r="H55" s="96" t="s">
        <v>262</v>
      </c>
      <c r="I55" s="165">
        <v>1865.3399999999899</v>
      </c>
      <c r="J55" s="165">
        <v>16845.869999999901</v>
      </c>
      <c r="K55" s="337">
        <v>33557</v>
      </c>
      <c r="L55" s="337">
        <v>37960</v>
      </c>
      <c r="M55" s="337" t="s">
        <v>262</v>
      </c>
      <c r="N55" s="318"/>
    </row>
    <row r="56" spans="1:14" s="11" customFormat="1" ht="16.2" customHeight="1" x14ac:dyDescent="0.2">
      <c r="A56" s="163"/>
      <c r="B56" s="82" t="s">
        <v>123</v>
      </c>
      <c r="C56" s="159" t="s">
        <v>178</v>
      </c>
      <c r="D56" s="365" t="s">
        <v>1237</v>
      </c>
      <c r="E56" s="82" t="s">
        <v>830</v>
      </c>
      <c r="F56" s="97">
        <v>2280</v>
      </c>
      <c r="G56" s="97">
        <v>2280</v>
      </c>
      <c r="H56" s="97" t="s">
        <v>262</v>
      </c>
      <c r="I56" s="167">
        <v>1319.15</v>
      </c>
      <c r="J56" s="332">
        <v>12447.76</v>
      </c>
      <c r="K56" s="336">
        <v>27972</v>
      </c>
      <c r="L56" s="336">
        <v>37960</v>
      </c>
      <c r="M56" s="336" t="s">
        <v>262</v>
      </c>
      <c r="N56" s="318"/>
    </row>
    <row r="57" spans="1:14" s="11" customFormat="1" ht="16.2" customHeight="1" x14ac:dyDescent="0.2">
      <c r="A57" s="163"/>
      <c r="B57" s="81" t="s">
        <v>124</v>
      </c>
      <c r="C57" s="158" t="s">
        <v>179</v>
      </c>
      <c r="D57" s="364" t="s">
        <v>1238</v>
      </c>
      <c r="E57" s="81" t="s">
        <v>837</v>
      </c>
      <c r="F57" s="96">
        <v>4210</v>
      </c>
      <c r="G57" s="96">
        <v>4210</v>
      </c>
      <c r="H57" s="96" t="s">
        <v>262</v>
      </c>
      <c r="I57" s="165">
        <v>1440.6099999999899</v>
      </c>
      <c r="J57" s="165">
        <v>10961.34</v>
      </c>
      <c r="K57" s="337">
        <v>30512</v>
      </c>
      <c r="L57" s="337">
        <v>39626</v>
      </c>
      <c r="M57" s="337" t="s">
        <v>262</v>
      </c>
      <c r="N57" s="318"/>
    </row>
    <row r="58" spans="1:14" s="11" customFormat="1" ht="16.2" customHeight="1" thickBot="1" x14ac:dyDescent="0.25">
      <c r="A58" s="163"/>
      <c r="B58" s="84" t="s">
        <v>125</v>
      </c>
      <c r="C58" s="161" t="s">
        <v>180</v>
      </c>
      <c r="D58" s="367" t="s">
        <v>1239</v>
      </c>
      <c r="E58" s="84" t="s">
        <v>838</v>
      </c>
      <c r="F58" s="99">
        <v>2230</v>
      </c>
      <c r="G58" s="99">
        <v>2230</v>
      </c>
      <c r="H58" s="99" t="s">
        <v>262</v>
      </c>
      <c r="I58" s="169">
        <v>745.32</v>
      </c>
      <c r="J58" s="169">
        <v>4603.6099999999897</v>
      </c>
      <c r="K58" s="338">
        <v>39496</v>
      </c>
      <c r="L58" s="338">
        <v>39899</v>
      </c>
      <c r="M58" s="338" t="s">
        <v>262</v>
      </c>
      <c r="N58" s="318"/>
    </row>
    <row r="59" spans="1:14" ht="43.8" thickTop="1" x14ac:dyDescent="0.2">
      <c r="A59" s="6"/>
      <c r="B59" s="74" t="s">
        <v>184</v>
      </c>
      <c r="C59" s="77" t="s">
        <v>223</v>
      </c>
      <c r="D59" s="368" t="s">
        <v>1240</v>
      </c>
      <c r="E59" s="74" t="s">
        <v>839</v>
      </c>
      <c r="F59" s="100">
        <v>16600</v>
      </c>
      <c r="G59" s="100">
        <v>16600</v>
      </c>
      <c r="H59" s="100" t="s">
        <v>262</v>
      </c>
      <c r="I59" s="170">
        <v>19194.64</v>
      </c>
      <c r="J59" s="170">
        <v>97699.839999999895</v>
      </c>
      <c r="K59" s="222" t="s">
        <v>792</v>
      </c>
      <c r="L59" s="339">
        <v>41439</v>
      </c>
      <c r="M59" s="339" t="s">
        <v>262</v>
      </c>
      <c r="N59" s="318"/>
    </row>
    <row r="60" spans="1:14" ht="16.2" customHeight="1" x14ac:dyDescent="0.2">
      <c r="A60" s="6"/>
      <c r="B60" s="75" t="s">
        <v>185</v>
      </c>
      <c r="C60" s="78" t="s">
        <v>224</v>
      </c>
      <c r="D60" s="369" t="s">
        <v>1241</v>
      </c>
      <c r="E60" s="75" t="s">
        <v>830</v>
      </c>
      <c r="F60" s="101">
        <v>13640</v>
      </c>
      <c r="G60" s="101">
        <v>13640</v>
      </c>
      <c r="H60" s="101" t="s">
        <v>262</v>
      </c>
      <c r="I60" s="171">
        <v>9613.68</v>
      </c>
      <c r="J60" s="171">
        <v>40030.080000000002</v>
      </c>
      <c r="K60" s="340">
        <v>35627</v>
      </c>
      <c r="L60" s="340">
        <v>41439</v>
      </c>
      <c r="M60" s="340" t="s">
        <v>262</v>
      </c>
      <c r="N60" s="318"/>
    </row>
    <row r="61" spans="1:14" ht="16.2" customHeight="1" x14ac:dyDescent="0.2">
      <c r="A61" s="6"/>
      <c r="B61" s="74" t="s">
        <v>186</v>
      </c>
      <c r="C61" s="77" t="s">
        <v>225</v>
      </c>
      <c r="D61" s="368" t="s">
        <v>1242</v>
      </c>
      <c r="E61" s="74" t="s">
        <v>839</v>
      </c>
      <c r="F61" s="100">
        <v>10407</v>
      </c>
      <c r="G61" s="100">
        <v>10407</v>
      </c>
      <c r="H61" s="100" t="s">
        <v>262</v>
      </c>
      <c r="I61" s="170">
        <v>1716.03</v>
      </c>
      <c r="J61" s="170">
        <v>8552.5299999999916</v>
      </c>
      <c r="K61" s="339">
        <v>40751</v>
      </c>
      <c r="L61" s="339">
        <v>41621</v>
      </c>
      <c r="M61" s="339" t="s">
        <v>262</v>
      </c>
      <c r="N61" s="318"/>
    </row>
    <row r="62" spans="1:14" ht="16.2" customHeight="1" x14ac:dyDescent="0.2">
      <c r="A62" s="6"/>
      <c r="B62" s="75" t="s">
        <v>187</v>
      </c>
      <c r="C62" s="78" t="s">
        <v>226</v>
      </c>
      <c r="D62" s="369" t="s">
        <v>1243</v>
      </c>
      <c r="E62" s="75" t="s">
        <v>830</v>
      </c>
      <c r="F62" s="101">
        <v>6080</v>
      </c>
      <c r="G62" s="101">
        <v>4000</v>
      </c>
      <c r="H62" s="101">
        <v>2080</v>
      </c>
      <c r="I62" s="171">
        <v>2082.9099999999899</v>
      </c>
      <c r="J62" s="171">
        <v>18727.369999999901</v>
      </c>
      <c r="K62" s="340">
        <v>29439</v>
      </c>
      <c r="L62" s="340">
        <v>41439</v>
      </c>
      <c r="M62" s="340">
        <v>41992</v>
      </c>
      <c r="N62" s="318"/>
    </row>
    <row r="63" spans="1:14" ht="16.2" customHeight="1" x14ac:dyDescent="0.2">
      <c r="A63" s="6"/>
      <c r="B63" s="74" t="s">
        <v>188</v>
      </c>
      <c r="C63" s="77" t="s">
        <v>227</v>
      </c>
      <c r="D63" s="368" t="s">
        <v>1244</v>
      </c>
      <c r="E63" s="74" t="s">
        <v>833</v>
      </c>
      <c r="F63" s="100">
        <v>4260</v>
      </c>
      <c r="G63" s="100">
        <v>4260</v>
      </c>
      <c r="H63" s="100" t="s">
        <v>262</v>
      </c>
      <c r="I63" s="170">
        <v>568.98</v>
      </c>
      <c r="J63" s="170">
        <v>5221.88</v>
      </c>
      <c r="K63" s="339">
        <v>32212</v>
      </c>
      <c r="L63" s="339">
        <v>41439</v>
      </c>
      <c r="M63" s="339" t="s">
        <v>262</v>
      </c>
      <c r="N63" s="318"/>
    </row>
    <row r="64" spans="1:14" ht="16.2" customHeight="1" x14ac:dyDescent="0.2">
      <c r="A64" s="6"/>
      <c r="B64" s="75" t="s">
        <v>189</v>
      </c>
      <c r="C64" s="78" t="s">
        <v>228</v>
      </c>
      <c r="D64" s="369" t="s">
        <v>1245</v>
      </c>
      <c r="E64" s="75" t="s">
        <v>833</v>
      </c>
      <c r="F64" s="101">
        <v>3990</v>
      </c>
      <c r="G64" s="101">
        <v>3990</v>
      </c>
      <c r="H64" s="101" t="s">
        <v>262</v>
      </c>
      <c r="I64" s="171">
        <v>428.97</v>
      </c>
      <c r="J64" s="171">
        <v>3476.36</v>
      </c>
      <c r="K64" s="340">
        <v>26938</v>
      </c>
      <c r="L64" s="340">
        <v>41439</v>
      </c>
      <c r="M64" s="340" t="s">
        <v>262</v>
      </c>
      <c r="N64" s="318"/>
    </row>
    <row r="65" spans="1:14" ht="16.2" customHeight="1" x14ac:dyDescent="0.2">
      <c r="A65" s="6"/>
      <c r="B65" s="74" t="s">
        <v>190</v>
      </c>
      <c r="C65" s="77" t="s">
        <v>229</v>
      </c>
      <c r="D65" s="368" t="s">
        <v>1246</v>
      </c>
      <c r="E65" s="74" t="s">
        <v>839</v>
      </c>
      <c r="F65" s="100">
        <v>3440</v>
      </c>
      <c r="G65" s="100">
        <v>3440</v>
      </c>
      <c r="H65" s="100" t="s">
        <v>262</v>
      </c>
      <c r="I65" s="170">
        <v>1033.05</v>
      </c>
      <c r="J65" s="170">
        <v>4209.0600000000004</v>
      </c>
      <c r="K65" s="339">
        <v>29837</v>
      </c>
      <c r="L65" s="339">
        <v>41439</v>
      </c>
      <c r="M65" s="339" t="s">
        <v>262</v>
      </c>
      <c r="N65" s="318"/>
    </row>
    <row r="66" spans="1:14" ht="16.2" customHeight="1" x14ac:dyDescent="0.2">
      <c r="A66" s="6"/>
      <c r="B66" s="75" t="s">
        <v>191</v>
      </c>
      <c r="C66" s="78" t="s">
        <v>230</v>
      </c>
      <c r="D66" s="369" t="s">
        <v>1247</v>
      </c>
      <c r="E66" s="75" t="s">
        <v>830</v>
      </c>
      <c r="F66" s="101">
        <v>3080</v>
      </c>
      <c r="G66" s="101">
        <v>3080</v>
      </c>
      <c r="H66" s="101" t="s">
        <v>262</v>
      </c>
      <c r="I66" s="171">
        <v>8053.38</v>
      </c>
      <c r="J66" s="171">
        <v>13521.889999999899</v>
      </c>
      <c r="K66" s="340">
        <v>39412</v>
      </c>
      <c r="L66" s="340">
        <v>41438</v>
      </c>
      <c r="M66" s="340" t="s">
        <v>262</v>
      </c>
      <c r="N66" s="318"/>
    </row>
    <row r="67" spans="1:14" ht="16.2" customHeight="1" x14ac:dyDescent="0.2">
      <c r="A67" s="6"/>
      <c r="B67" s="74" t="s">
        <v>192</v>
      </c>
      <c r="C67" s="77" t="s">
        <v>231</v>
      </c>
      <c r="D67" s="368" t="s">
        <v>1248</v>
      </c>
      <c r="E67" s="74" t="s">
        <v>830</v>
      </c>
      <c r="F67" s="100">
        <v>2730</v>
      </c>
      <c r="G67" s="100">
        <v>2730</v>
      </c>
      <c r="H67" s="100" t="s">
        <v>262</v>
      </c>
      <c r="I67" s="170">
        <v>3743.3899999999899</v>
      </c>
      <c r="J67" s="170">
        <v>12214.969999999899</v>
      </c>
      <c r="K67" s="339">
        <v>36565</v>
      </c>
      <c r="L67" s="339">
        <v>41438</v>
      </c>
      <c r="M67" s="339" t="s">
        <v>262</v>
      </c>
      <c r="N67" s="318"/>
    </row>
    <row r="68" spans="1:14" ht="16.2" customHeight="1" x14ac:dyDescent="0.2">
      <c r="A68" s="6"/>
      <c r="B68" s="75" t="s">
        <v>193</v>
      </c>
      <c r="C68" s="78" t="s">
        <v>232</v>
      </c>
      <c r="D68" s="369" t="s">
        <v>1249</v>
      </c>
      <c r="E68" s="75" t="s">
        <v>830</v>
      </c>
      <c r="F68" s="101">
        <v>2600</v>
      </c>
      <c r="G68" s="101">
        <v>2600</v>
      </c>
      <c r="H68" s="101" t="s">
        <v>262</v>
      </c>
      <c r="I68" s="171">
        <v>7342.43</v>
      </c>
      <c r="J68" s="171">
        <v>7292.1599999999899</v>
      </c>
      <c r="K68" s="340">
        <v>39699</v>
      </c>
      <c r="L68" s="340">
        <v>41438</v>
      </c>
      <c r="M68" s="340" t="s">
        <v>262</v>
      </c>
      <c r="N68" s="318"/>
    </row>
    <row r="69" spans="1:14" ht="16.2" customHeight="1" x14ac:dyDescent="0.2">
      <c r="A69" s="6"/>
      <c r="B69" s="74" t="s">
        <v>194</v>
      </c>
      <c r="C69" s="77" t="s">
        <v>233</v>
      </c>
      <c r="D69" s="368" t="s">
        <v>1250</v>
      </c>
      <c r="E69" s="74" t="s">
        <v>839</v>
      </c>
      <c r="F69" s="100">
        <v>2490</v>
      </c>
      <c r="G69" s="100">
        <v>2490</v>
      </c>
      <c r="H69" s="100" t="s">
        <v>262</v>
      </c>
      <c r="I69" s="170">
        <v>323.64999999999901</v>
      </c>
      <c r="J69" s="170">
        <v>2000.7</v>
      </c>
      <c r="K69" s="339">
        <v>41180</v>
      </c>
      <c r="L69" s="339">
        <v>41486</v>
      </c>
      <c r="M69" s="339" t="s">
        <v>262</v>
      </c>
      <c r="N69" s="318"/>
    </row>
    <row r="70" spans="1:14" ht="16.2" customHeight="1" x14ac:dyDescent="0.2">
      <c r="A70" s="6"/>
      <c r="B70" s="75" t="s">
        <v>195</v>
      </c>
      <c r="C70" s="78" t="s">
        <v>234</v>
      </c>
      <c r="D70" s="369" t="s">
        <v>1251</v>
      </c>
      <c r="E70" s="75" t="s">
        <v>830</v>
      </c>
      <c r="F70" s="101">
        <v>1700</v>
      </c>
      <c r="G70" s="101">
        <v>1700</v>
      </c>
      <c r="H70" s="101" t="s">
        <v>262</v>
      </c>
      <c r="I70" s="171">
        <v>742.63</v>
      </c>
      <c r="J70" s="171">
        <v>2145.8499999999899</v>
      </c>
      <c r="K70" s="340">
        <v>39763</v>
      </c>
      <c r="L70" s="340">
        <v>41439</v>
      </c>
      <c r="M70" s="340" t="s">
        <v>262</v>
      </c>
      <c r="N70" s="318"/>
    </row>
    <row r="71" spans="1:14" ht="16.2" customHeight="1" x14ac:dyDescent="0.2">
      <c r="A71" s="6"/>
      <c r="B71" s="74" t="s">
        <v>196</v>
      </c>
      <c r="C71" s="77" t="s">
        <v>235</v>
      </c>
      <c r="D71" s="368" t="s">
        <v>1252</v>
      </c>
      <c r="E71" s="74" t="s">
        <v>833</v>
      </c>
      <c r="F71" s="100">
        <v>1560</v>
      </c>
      <c r="G71" s="100">
        <v>1560</v>
      </c>
      <c r="H71" s="100" t="s">
        <v>262</v>
      </c>
      <c r="I71" s="170">
        <v>846.77999999999895</v>
      </c>
      <c r="J71" s="170">
        <v>3320.15</v>
      </c>
      <c r="K71" s="339">
        <v>30273</v>
      </c>
      <c r="L71" s="339">
        <v>41439</v>
      </c>
      <c r="M71" s="339" t="s">
        <v>262</v>
      </c>
      <c r="N71" s="318"/>
    </row>
    <row r="72" spans="1:14" ht="16.2" customHeight="1" x14ac:dyDescent="0.2">
      <c r="A72" s="6"/>
      <c r="B72" s="75" t="s">
        <v>197</v>
      </c>
      <c r="C72" s="78" t="s">
        <v>236</v>
      </c>
      <c r="D72" s="369" t="s">
        <v>1253</v>
      </c>
      <c r="E72" s="75" t="s">
        <v>830</v>
      </c>
      <c r="F72" s="101">
        <v>1000</v>
      </c>
      <c r="G72" s="101">
        <v>1000</v>
      </c>
      <c r="H72" s="101" t="s">
        <v>262</v>
      </c>
      <c r="I72" s="171">
        <v>3398.57</v>
      </c>
      <c r="J72" s="171">
        <v>6217.85</v>
      </c>
      <c r="K72" s="340">
        <v>37395</v>
      </c>
      <c r="L72" s="340">
        <v>41438</v>
      </c>
      <c r="M72" s="340" t="s">
        <v>262</v>
      </c>
      <c r="N72" s="318"/>
    </row>
    <row r="73" spans="1:14" ht="16.2" customHeight="1" x14ac:dyDescent="0.2">
      <c r="A73" s="6"/>
      <c r="B73" s="74" t="s">
        <v>198</v>
      </c>
      <c r="C73" s="77" t="s">
        <v>237</v>
      </c>
      <c r="D73" s="368" t="s">
        <v>1254</v>
      </c>
      <c r="E73" s="74" t="s">
        <v>830</v>
      </c>
      <c r="F73" s="100">
        <v>2740</v>
      </c>
      <c r="G73" s="100">
        <v>2740</v>
      </c>
      <c r="H73" s="100" t="s">
        <v>262</v>
      </c>
      <c r="I73" s="170">
        <v>3381.19</v>
      </c>
      <c r="J73" s="170">
        <v>0</v>
      </c>
      <c r="K73" s="339" t="s">
        <v>262</v>
      </c>
      <c r="L73" s="339">
        <v>41438</v>
      </c>
      <c r="M73" s="339" t="s">
        <v>262</v>
      </c>
      <c r="N73" s="318"/>
    </row>
    <row r="74" spans="1:14" ht="16.2" customHeight="1" x14ac:dyDescent="0.2">
      <c r="A74" s="6"/>
      <c r="B74" s="75" t="s">
        <v>199</v>
      </c>
      <c r="C74" s="78" t="s">
        <v>238</v>
      </c>
      <c r="D74" s="369" t="s">
        <v>1255</v>
      </c>
      <c r="E74" s="75" t="s">
        <v>830</v>
      </c>
      <c r="F74" s="101">
        <v>1760</v>
      </c>
      <c r="G74" s="101">
        <v>1760</v>
      </c>
      <c r="H74" s="101" t="s">
        <v>262</v>
      </c>
      <c r="I74" s="171">
        <v>4183.63</v>
      </c>
      <c r="J74" s="171">
        <v>0</v>
      </c>
      <c r="K74" s="340" t="s">
        <v>262</v>
      </c>
      <c r="L74" s="340">
        <v>41438</v>
      </c>
      <c r="M74" s="340" t="s">
        <v>262</v>
      </c>
      <c r="N74" s="318"/>
    </row>
    <row r="75" spans="1:14" ht="16.2" customHeight="1" x14ac:dyDescent="0.2">
      <c r="A75" s="6"/>
      <c r="B75" s="74" t="s">
        <v>200</v>
      </c>
      <c r="C75" s="77" t="s">
        <v>239</v>
      </c>
      <c r="D75" s="368" t="s">
        <v>1256</v>
      </c>
      <c r="E75" s="74" t="s">
        <v>830</v>
      </c>
      <c r="F75" s="100">
        <v>1570</v>
      </c>
      <c r="G75" s="100">
        <v>1570</v>
      </c>
      <c r="H75" s="100" t="s">
        <v>262</v>
      </c>
      <c r="I75" s="170">
        <v>1421.3099999999899</v>
      </c>
      <c r="J75" s="170">
        <v>0</v>
      </c>
      <c r="K75" s="339" t="s">
        <v>262</v>
      </c>
      <c r="L75" s="339">
        <v>41438</v>
      </c>
      <c r="M75" s="339" t="s">
        <v>262</v>
      </c>
      <c r="N75" s="318"/>
    </row>
    <row r="76" spans="1:14" ht="16.2" customHeight="1" x14ac:dyDescent="0.2">
      <c r="A76" s="6"/>
      <c r="B76" s="75" t="s">
        <v>201</v>
      </c>
      <c r="C76" s="78" t="s">
        <v>240</v>
      </c>
      <c r="D76" s="369" t="s">
        <v>1257</v>
      </c>
      <c r="E76" s="75" t="s">
        <v>830</v>
      </c>
      <c r="F76" s="101">
        <v>1240</v>
      </c>
      <c r="G76" s="101">
        <v>1240</v>
      </c>
      <c r="H76" s="101" t="s">
        <v>262</v>
      </c>
      <c r="I76" s="171">
        <v>1725.6099999999899</v>
      </c>
      <c r="J76" s="171">
        <v>0</v>
      </c>
      <c r="K76" s="340" t="s">
        <v>262</v>
      </c>
      <c r="L76" s="340">
        <v>41438</v>
      </c>
      <c r="M76" s="340" t="s">
        <v>262</v>
      </c>
      <c r="N76" s="318"/>
    </row>
    <row r="77" spans="1:14" ht="16.2" customHeight="1" x14ac:dyDescent="0.2">
      <c r="A77" s="6"/>
      <c r="B77" s="74" t="s">
        <v>202</v>
      </c>
      <c r="C77" s="77" t="s">
        <v>241</v>
      </c>
      <c r="D77" s="368" t="s">
        <v>1258</v>
      </c>
      <c r="E77" s="74" t="s">
        <v>830</v>
      </c>
      <c r="F77" s="100">
        <v>950</v>
      </c>
      <c r="G77" s="100">
        <v>950</v>
      </c>
      <c r="H77" s="100" t="s">
        <v>262</v>
      </c>
      <c r="I77" s="170">
        <v>3057.02</v>
      </c>
      <c r="J77" s="170">
        <v>0</v>
      </c>
      <c r="K77" s="339" t="s">
        <v>262</v>
      </c>
      <c r="L77" s="339">
        <v>41438</v>
      </c>
      <c r="M77" s="339" t="s">
        <v>262</v>
      </c>
      <c r="N77" s="318"/>
    </row>
    <row r="78" spans="1:14" ht="16.2" customHeight="1" x14ac:dyDescent="0.2">
      <c r="A78" s="6"/>
      <c r="B78" s="75" t="s">
        <v>203</v>
      </c>
      <c r="C78" s="78" t="s">
        <v>242</v>
      </c>
      <c r="D78" s="369" t="s">
        <v>1259</v>
      </c>
      <c r="E78" s="75" t="s">
        <v>830</v>
      </c>
      <c r="F78" s="101">
        <v>850</v>
      </c>
      <c r="G78" s="101">
        <v>850</v>
      </c>
      <c r="H78" s="101" t="s">
        <v>262</v>
      </c>
      <c r="I78" s="171">
        <v>1923.64</v>
      </c>
      <c r="J78" s="171">
        <v>0</v>
      </c>
      <c r="K78" s="340" t="s">
        <v>262</v>
      </c>
      <c r="L78" s="340">
        <v>41438</v>
      </c>
      <c r="M78" s="340" t="s">
        <v>262</v>
      </c>
      <c r="N78" s="318"/>
    </row>
    <row r="79" spans="1:14" ht="16.2" customHeight="1" x14ac:dyDescent="0.2">
      <c r="A79" s="6"/>
      <c r="B79" s="74" t="s">
        <v>204</v>
      </c>
      <c r="C79" s="77" t="s">
        <v>243</v>
      </c>
      <c r="D79" s="368" t="s">
        <v>1260</v>
      </c>
      <c r="E79" s="74" t="s">
        <v>830</v>
      </c>
      <c r="F79" s="100">
        <v>800</v>
      </c>
      <c r="G79" s="100">
        <v>800</v>
      </c>
      <c r="H79" s="100" t="s">
        <v>262</v>
      </c>
      <c r="I79" s="170">
        <v>1930.05</v>
      </c>
      <c r="J79" s="170">
        <v>0</v>
      </c>
      <c r="K79" s="339" t="s">
        <v>262</v>
      </c>
      <c r="L79" s="339">
        <v>41438</v>
      </c>
      <c r="M79" s="339" t="s">
        <v>262</v>
      </c>
      <c r="N79" s="318"/>
    </row>
    <row r="80" spans="1:14" ht="16.2" customHeight="1" x14ac:dyDescent="0.2">
      <c r="A80" s="6"/>
      <c r="B80" s="75" t="s">
        <v>205</v>
      </c>
      <c r="C80" s="78" t="s">
        <v>244</v>
      </c>
      <c r="D80" s="369" t="s">
        <v>1261</v>
      </c>
      <c r="E80" s="75" t="s">
        <v>830</v>
      </c>
      <c r="F80" s="101">
        <v>800</v>
      </c>
      <c r="G80" s="101">
        <v>800</v>
      </c>
      <c r="H80" s="101" t="s">
        <v>262</v>
      </c>
      <c r="I80" s="171">
        <v>4105</v>
      </c>
      <c r="J80" s="171">
        <v>0</v>
      </c>
      <c r="K80" s="340" t="s">
        <v>262</v>
      </c>
      <c r="L80" s="340">
        <v>41438</v>
      </c>
      <c r="M80" s="340" t="s">
        <v>262</v>
      </c>
      <c r="N80" s="318"/>
    </row>
    <row r="81" spans="1:15" ht="16.2" customHeight="1" x14ac:dyDescent="0.2">
      <c r="A81" s="6"/>
      <c r="B81" s="74" t="s">
        <v>206</v>
      </c>
      <c r="C81" s="77" t="s">
        <v>245</v>
      </c>
      <c r="D81" s="368" t="s">
        <v>1262</v>
      </c>
      <c r="E81" s="74" t="s">
        <v>830</v>
      </c>
      <c r="F81" s="100">
        <v>770</v>
      </c>
      <c r="G81" s="100">
        <v>770</v>
      </c>
      <c r="H81" s="100" t="s">
        <v>262</v>
      </c>
      <c r="I81" s="170">
        <v>1305.78</v>
      </c>
      <c r="J81" s="170">
        <v>0</v>
      </c>
      <c r="K81" s="339" t="s">
        <v>262</v>
      </c>
      <c r="L81" s="339">
        <v>41438</v>
      </c>
      <c r="M81" s="339" t="s">
        <v>262</v>
      </c>
      <c r="N81" s="318"/>
    </row>
    <row r="82" spans="1:15" ht="16.2" customHeight="1" x14ac:dyDescent="0.2">
      <c r="A82" s="6"/>
      <c r="B82" s="75" t="s">
        <v>207</v>
      </c>
      <c r="C82" s="78" t="s">
        <v>246</v>
      </c>
      <c r="D82" s="369" t="s">
        <v>1263</v>
      </c>
      <c r="E82" s="75" t="s">
        <v>830</v>
      </c>
      <c r="F82" s="101">
        <v>740</v>
      </c>
      <c r="G82" s="101">
        <v>740</v>
      </c>
      <c r="H82" s="101" t="s">
        <v>262</v>
      </c>
      <c r="I82" s="171">
        <v>1831</v>
      </c>
      <c r="J82" s="171">
        <v>0</v>
      </c>
      <c r="K82" s="340" t="s">
        <v>262</v>
      </c>
      <c r="L82" s="340">
        <v>41438</v>
      </c>
      <c r="M82" s="340" t="s">
        <v>262</v>
      </c>
      <c r="N82" s="318"/>
    </row>
    <row r="83" spans="1:15" ht="16.2" customHeight="1" x14ac:dyDescent="0.2">
      <c r="A83" s="6"/>
      <c r="B83" s="74" t="s">
        <v>208</v>
      </c>
      <c r="C83" s="77" t="s">
        <v>247</v>
      </c>
      <c r="D83" s="368" t="s">
        <v>1264</v>
      </c>
      <c r="E83" s="74" t="s">
        <v>830</v>
      </c>
      <c r="F83" s="100">
        <v>600</v>
      </c>
      <c r="G83" s="100">
        <v>600</v>
      </c>
      <c r="H83" s="100" t="s">
        <v>262</v>
      </c>
      <c r="I83" s="170">
        <v>989.76999999999896</v>
      </c>
      <c r="J83" s="170">
        <v>0</v>
      </c>
      <c r="K83" s="339" t="s">
        <v>262</v>
      </c>
      <c r="L83" s="339">
        <v>41438</v>
      </c>
      <c r="M83" s="339" t="s">
        <v>262</v>
      </c>
      <c r="N83" s="318"/>
    </row>
    <row r="84" spans="1:15" ht="16.2" customHeight="1" x14ac:dyDescent="0.2">
      <c r="A84" s="6"/>
      <c r="B84" s="75" t="s">
        <v>209</v>
      </c>
      <c r="C84" s="78" t="s">
        <v>248</v>
      </c>
      <c r="D84" s="369" t="s">
        <v>1265</v>
      </c>
      <c r="E84" s="75" t="s">
        <v>830</v>
      </c>
      <c r="F84" s="101">
        <v>450</v>
      </c>
      <c r="G84" s="101">
        <v>450</v>
      </c>
      <c r="H84" s="101" t="s">
        <v>262</v>
      </c>
      <c r="I84" s="171">
        <v>2783.79</v>
      </c>
      <c r="J84" s="171">
        <v>0</v>
      </c>
      <c r="K84" s="340" t="s">
        <v>262</v>
      </c>
      <c r="L84" s="340">
        <v>41438</v>
      </c>
      <c r="M84" s="340" t="s">
        <v>262</v>
      </c>
      <c r="N84" s="318"/>
    </row>
    <row r="85" spans="1:15" ht="16.2" customHeight="1" x14ac:dyDescent="0.2">
      <c r="A85" s="6"/>
      <c r="B85" s="74" t="s">
        <v>210</v>
      </c>
      <c r="C85" s="77" t="s">
        <v>249</v>
      </c>
      <c r="D85" s="368" t="s">
        <v>1266</v>
      </c>
      <c r="E85" s="74" t="s">
        <v>830</v>
      </c>
      <c r="F85" s="100">
        <v>370</v>
      </c>
      <c r="G85" s="100">
        <v>370</v>
      </c>
      <c r="H85" s="100" t="s">
        <v>262</v>
      </c>
      <c r="I85" s="170">
        <v>1646.97</v>
      </c>
      <c r="J85" s="170">
        <v>0</v>
      </c>
      <c r="K85" s="339" t="s">
        <v>262</v>
      </c>
      <c r="L85" s="339">
        <v>41438</v>
      </c>
      <c r="M85" s="339" t="s">
        <v>262</v>
      </c>
      <c r="N85" s="318"/>
    </row>
    <row r="86" spans="1:15" ht="16.2" customHeight="1" x14ac:dyDescent="0.2">
      <c r="A86" s="6"/>
      <c r="B86" s="75" t="s">
        <v>211</v>
      </c>
      <c r="C86" s="78" t="s">
        <v>250</v>
      </c>
      <c r="D86" s="369" t="s">
        <v>1267</v>
      </c>
      <c r="E86" s="75" t="s">
        <v>830</v>
      </c>
      <c r="F86" s="101">
        <v>350</v>
      </c>
      <c r="G86" s="101">
        <v>350</v>
      </c>
      <c r="H86" s="101" t="s">
        <v>262</v>
      </c>
      <c r="I86" s="171">
        <v>2462.4</v>
      </c>
      <c r="J86" s="171">
        <v>0</v>
      </c>
      <c r="K86" s="340" t="s">
        <v>262</v>
      </c>
      <c r="L86" s="340">
        <v>41438</v>
      </c>
      <c r="M86" s="340" t="s">
        <v>262</v>
      </c>
      <c r="N86" s="318"/>
    </row>
    <row r="87" spans="1:15" ht="16.2" customHeight="1" x14ac:dyDescent="0.2">
      <c r="A87" s="6"/>
      <c r="B87" s="74" t="s">
        <v>212</v>
      </c>
      <c r="C87" s="77" t="s">
        <v>251</v>
      </c>
      <c r="D87" s="368" t="s">
        <v>1268</v>
      </c>
      <c r="E87" s="74" t="s">
        <v>830</v>
      </c>
      <c r="F87" s="100">
        <v>200</v>
      </c>
      <c r="G87" s="100">
        <v>200</v>
      </c>
      <c r="H87" s="100" t="s">
        <v>262</v>
      </c>
      <c r="I87" s="170">
        <v>892.55999999999904</v>
      </c>
      <c r="J87" s="170">
        <v>0</v>
      </c>
      <c r="K87" s="339" t="s">
        <v>262</v>
      </c>
      <c r="L87" s="339">
        <v>41438</v>
      </c>
      <c r="M87" s="339" t="s">
        <v>262</v>
      </c>
      <c r="N87" s="318"/>
    </row>
    <row r="88" spans="1:15" ht="16.2" customHeight="1" x14ac:dyDescent="0.2">
      <c r="A88" s="6"/>
      <c r="B88" s="75" t="s">
        <v>213</v>
      </c>
      <c r="C88" s="78" t="s">
        <v>252</v>
      </c>
      <c r="D88" s="369" t="s">
        <v>1269</v>
      </c>
      <c r="E88" s="75" t="s">
        <v>830</v>
      </c>
      <c r="F88" s="101">
        <v>160</v>
      </c>
      <c r="G88" s="101">
        <v>160</v>
      </c>
      <c r="H88" s="101" t="s">
        <v>262</v>
      </c>
      <c r="I88" s="171">
        <v>1793</v>
      </c>
      <c r="J88" s="171">
        <v>0</v>
      </c>
      <c r="K88" s="340" t="s">
        <v>262</v>
      </c>
      <c r="L88" s="340">
        <v>41438</v>
      </c>
      <c r="M88" s="340" t="s">
        <v>262</v>
      </c>
      <c r="N88" s="318"/>
    </row>
    <row r="89" spans="1:15" ht="16.2" customHeight="1" x14ac:dyDescent="0.2">
      <c r="A89" s="6"/>
      <c r="B89" s="74" t="s">
        <v>214</v>
      </c>
      <c r="C89" s="77" t="s">
        <v>253</v>
      </c>
      <c r="D89" s="368" t="s">
        <v>1270</v>
      </c>
      <c r="E89" s="74" t="s">
        <v>839</v>
      </c>
      <c r="F89" s="100">
        <v>5310</v>
      </c>
      <c r="G89" s="100">
        <v>5310</v>
      </c>
      <c r="H89" s="100" t="s">
        <v>262</v>
      </c>
      <c r="I89" s="170">
        <v>923.72</v>
      </c>
      <c r="J89" s="170">
        <v>5550.35</v>
      </c>
      <c r="K89" s="339">
        <v>41830</v>
      </c>
      <c r="L89" s="339">
        <v>42307</v>
      </c>
      <c r="M89" s="339" t="s">
        <v>262</v>
      </c>
      <c r="N89" s="318"/>
    </row>
    <row r="90" spans="1:15" ht="16.2" customHeight="1" x14ac:dyDescent="0.2">
      <c r="A90" s="6"/>
      <c r="B90" s="75" t="s">
        <v>215</v>
      </c>
      <c r="C90" s="78" t="s">
        <v>254</v>
      </c>
      <c r="D90" s="369" t="s">
        <v>1272</v>
      </c>
      <c r="E90" s="75" t="s">
        <v>839</v>
      </c>
      <c r="F90" s="101">
        <v>2080</v>
      </c>
      <c r="G90" s="101">
        <v>2080</v>
      </c>
      <c r="H90" s="101" t="s">
        <v>262</v>
      </c>
      <c r="I90" s="171">
        <v>236.59</v>
      </c>
      <c r="J90" s="171">
        <v>1477.0999999999899</v>
      </c>
      <c r="K90" s="340">
        <v>41943</v>
      </c>
      <c r="L90" s="340">
        <v>42307</v>
      </c>
      <c r="M90" s="340" t="s">
        <v>262</v>
      </c>
      <c r="N90" s="318"/>
    </row>
    <row r="91" spans="1:15" ht="16.2" customHeight="1" x14ac:dyDescent="0.2">
      <c r="A91" s="6"/>
      <c r="B91" s="74" t="s">
        <v>216</v>
      </c>
      <c r="C91" s="77" t="s">
        <v>255</v>
      </c>
      <c r="D91" s="368" t="s">
        <v>1271</v>
      </c>
      <c r="E91" s="74" t="s">
        <v>839</v>
      </c>
      <c r="F91" s="100">
        <v>15500</v>
      </c>
      <c r="G91" s="100">
        <v>15500</v>
      </c>
      <c r="H91" s="100" t="s">
        <v>262</v>
      </c>
      <c r="I91" s="170">
        <v>17574.099999999999</v>
      </c>
      <c r="J91" s="170">
        <v>17769.4199999999</v>
      </c>
      <c r="K91" s="339" t="s">
        <v>1459</v>
      </c>
      <c r="L91" s="339">
        <v>41912</v>
      </c>
      <c r="M91" s="339" t="s">
        <v>262</v>
      </c>
      <c r="N91" s="318"/>
    </row>
    <row r="92" spans="1:15" ht="30.6" customHeight="1" x14ac:dyDescent="0.2">
      <c r="A92" s="6"/>
      <c r="B92" s="75" t="s">
        <v>217</v>
      </c>
      <c r="C92" s="78" t="s">
        <v>256</v>
      </c>
      <c r="D92" s="369" t="s">
        <v>1273</v>
      </c>
      <c r="E92" s="75" t="s">
        <v>830</v>
      </c>
      <c r="F92" s="101">
        <v>8930</v>
      </c>
      <c r="G92" s="101">
        <v>8930</v>
      </c>
      <c r="H92" s="101" t="s">
        <v>262</v>
      </c>
      <c r="I92" s="171">
        <v>13026.08</v>
      </c>
      <c r="J92" s="171">
        <v>24399.119999999901</v>
      </c>
      <c r="K92" s="341" t="s">
        <v>793</v>
      </c>
      <c r="L92" s="340">
        <v>41438</v>
      </c>
      <c r="M92" s="340" t="s">
        <v>262</v>
      </c>
      <c r="N92" s="318"/>
      <c r="O92" s="317"/>
    </row>
    <row r="93" spans="1:15" ht="30.6" customHeight="1" x14ac:dyDescent="0.2">
      <c r="A93" s="6"/>
      <c r="B93" s="74" t="s">
        <v>218</v>
      </c>
      <c r="C93" s="77" t="s">
        <v>257</v>
      </c>
      <c r="D93" s="368" t="s">
        <v>1274</v>
      </c>
      <c r="E93" s="74" t="s">
        <v>830</v>
      </c>
      <c r="F93" s="100">
        <v>6640</v>
      </c>
      <c r="G93" s="100">
        <v>6640</v>
      </c>
      <c r="H93" s="100" t="s">
        <v>262</v>
      </c>
      <c r="I93" s="172">
        <v>28435.52</v>
      </c>
      <c r="J93" s="172">
        <v>39696.68</v>
      </c>
      <c r="K93" s="222" t="s">
        <v>794</v>
      </c>
      <c r="L93" s="339">
        <v>41438</v>
      </c>
      <c r="M93" s="339" t="s">
        <v>262</v>
      </c>
      <c r="N93" s="318"/>
      <c r="O93" s="317"/>
    </row>
    <row r="94" spans="1:15" ht="30.6" customHeight="1" x14ac:dyDescent="0.2">
      <c r="A94" s="6"/>
      <c r="B94" s="75" t="s">
        <v>219</v>
      </c>
      <c r="C94" s="78" t="s">
        <v>258</v>
      </c>
      <c r="D94" s="369" t="s">
        <v>1275</v>
      </c>
      <c r="E94" s="75" t="s">
        <v>830</v>
      </c>
      <c r="F94" s="101">
        <v>4406</v>
      </c>
      <c r="G94" s="101">
        <v>4406</v>
      </c>
      <c r="H94" s="101" t="s">
        <v>262</v>
      </c>
      <c r="I94" s="171">
        <v>32128.5</v>
      </c>
      <c r="J94" s="171">
        <v>34198.01</v>
      </c>
      <c r="K94" s="341" t="s">
        <v>795</v>
      </c>
      <c r="L94" s="340">
        <v>41438</v>
      </c>
      <c r="M94" s="340" t="s">
        <v>262</v>
      </c>
      <c r="N94" s="318"/>
      <c r="O94" s="317"/>
    </row>
    <row r="95" spans="1:15" ht="30.6" customHeight="1" x14ac:dyDescent="0.2">
      <c r="A95" s="6"/>
      <c r="B95" s="74" t="s">
        <v>220</v>
      </c>
      <c r="C95" s="77" t="s">
        <v>259</v>
      </c>
      <c r="D95" s="368" t="s">
        <v>1276</v>
      </c>
      <c r="E95" s="74" t="s">
        <v>830</v>
      </c>
      <c r="F95" s="100">
        <v>3020</v>
      </c>
      <c r="G95" s="100">
        <v>3020</v>
      </c>
      <c r="H95" s="100" t="s">
        <v>262</v>
      </c>
      <c r="I95" s="170">
        <v>9338.17</v>
      </c>
      <c r="J95" s="170">
        <v>11714.36</v>
      </c>
      <c r="K95" s="222" t="s">
        <v>796</v>
      </c>
      <c r="L95" s="339">
        <v>41438</v>
      </c>
      <c r="M95" s="339" t="s">
        <v>262</v>
      </c>
      <c r="N95" s="318"/>
      <c r="O95" s="317"/>
    </row>
    <row r="96" spans="1:15" ht="16.2" customHeight="1" x14ac:dyDescent="0.2">
      <c r="A96" s="6"/>
      <c r="B96" s="75" t="s">
        <v>221</v>
      </c>
      <c r="C96" s="78" t="s">
        <v>260</v>
      </c>
      <c r="D96" s="369" t="s">
        <v>1277</v>
      </c>
      <c r="E96" s="75" t="s">
        <v>839</v>
      </c>
      <c r="F96" s="101">
        <v>4700</v>
      </c>
      <c r="G96" s="101">
        <v>4700</v>
      </c>
      <c r="H96" s="101" t="s">
        <v>262</v>
      </c>
      <c r="I96" s="171">
        <v>2098.1799999999898</v>
      </c>
      <c r="J96" s="171">
        <v>6622.14</v>
      </c>
      <c r="K96" s="340">
        <v>38768</v>
      </c>
      <c r="L96" s="340">
        <v>41439</v>
      </c>
      <c r="M96" s="340" t="s">
        <v>262</v>
      </c>
      <c r="N96" s="318"/>
    </row>
    <row r="97" spans="1:14" ht="16.2" customHeight="1" thickBot="1" x14ac:dyDescent="0.25">
      <c r="A97" s="6"/>
      <c r="B97" s="76" t="s">
        <v>222</v>
      </c>
      <c r="C97" s="79" t="s">
        <v>261</v>
      </c>
      <c r="D97" s="370" t="s">
        <v>1278</v>
      </c>
      <c r="E97" s="76" t="s">
        <v>831</v>
      </c>
      <c r="F97" s="102">
        <v>1640</v>
      </c>
      <c r="G97" s="102">
        <v>1640</v>
      </c>
      <c r="H97" s="102" t="s">
        <v>262</v>
      </c>
      <c r="I97" s="173">
        <v>787.31</v>
      </c>
      <c r="J97" s="173">
        <v>5692.0299999999897</v>
      </c>
      <c r="K97" s="342">
        <v>39609</v>
      </c>
      <c r="L97" s="342">
        <v>41439</v>
      </c>
      <c r="M97" s="342" t="s">
        <v>262</v>
      </c>
      <c r="N97" s="318"/>
    </row>
    <row r="98" spans="1:14" ht="30.6" customHeight="1" thickTop="1" x14ac:dyDescent="0.2">
      <c r="A98" s="6"/>
      <c r="B98" s="85" t="s">
        <v>263</v>
      </c>
      <c r="C98" s="88" t="s">
        <v>282</v>
      </c>
      <c r="D98" s="371" t="s">
        <v>1279</v>
      </c>
      <c r="E98" s="377" t="s">
        <v>1455</v>
      </c>
      <c r="F98" s="103">
        <v>17400</v>
      </c>
      <c r="G98" s="103">
        <v>17400</v>
      </c>
      <c r="H98" s="103" t="s">
        <v>262</v>
      </c>
      <c r="I98" s="174">
        <v>35873</v>
      </c>
      <c r="J98" s="174">
        <v>71570.639999999898</v>
      </c>
      <c r="K98" s="343">
        <v>39577</v>
      </c>
      <c r="L98" s="343">
        <v>41439</v>
      </c>
      <c r="M98" s="343" t="s">
        <v>262</v>
      </c>
      <c r="N98" s="318"/>
    </row>
    <row r="99" spans="1:14" ht="30.6" customHeight="1" x14ac:dyDescent="0.2">
      <c r="A99" s="6"/>
      <c r="B99" s="86" t="s">
        <v>264</v>
      </c>
      <c r="C99" s="89" t="s">
        <v>283</v>
      </c>
      <c r="D99" s="372" t="s">
        <v>1280</v>
      </c>
      <c r="E99" s="378" t="s">
        <v>1455</v>
      </c>
      <c r="F99" s="104">
        <v>15710</v>
      </c>
      <c r="G99" s="104">
        <v>15710</v>
      </c>
      <c r="H99" s="104" t="s">
        <v>262</v>
      </c>
      <c r="I99" s="175">
        <v>27305.119999999901</v>
      </c>
      <c r="J99" s="175">
        <v>53561.440000000002</v>
      </c>
      <c r="K99" s="344">
        <v>39457</v>
      </c>
      <c r="L99" s="344">
        <v>41439</v>
      </c>
      <c r="M99" s="344" t="s">
        <v>262</v>
      </c>
      <c r="N99" s="318"/>
    </row>
    <row r="100" spans="1:14" ht="30.6" customHeight="1" x14ac:dyDescent="0.2">
      <c r="A100" s="6"/>
      <c r="B100" s="75" t="s">
        <v>265</v>
      </c>
      <c r="C100" s="78" t="s">
        <v>284</v>
      </c>
      <c r="D100" s="369" t="s">
        <v>1281</v>
      </c>
      <c r="E100" s="379" t="s">
        <v>1455</v>
      </c>
      <c r="F100" s="101">
        <v>13700</v>
      </c>
      <c r="G100" s="101">
        <v>13700</v>
      </c>
      <c r="H100" s="101" t="s">
        <v>262</v>
      </c>
      <c r="I100" s="171">
        <v>36436.349999999897</v>
      </c>
      <c r="J100" s="171">
        <v>72352.88</v>
      </c>
      <c r="K100" s="340">
        <v>39962</v>
      </c>
      <c r="L100" s="340">
        <v>41486</v>
      </c>
      <c r="M100" s="340" t="s">
        <v>262</v>
      </c>
      <c r="N100" s="318"/>
    </row>
    <row r="101" spans="1:14" ht="30.6" customHeight="1" x14ac:dyDescent="0.2">
      <c r="A101" s="6"/>
      <c r="B101" s="86" t="s">
        <v>266</v>
      </c>
      <c r="C101" s="89" t="s">
        <v>285</v>
      </c>
      <c r="D101" s="372" t="s">
        <v>1282</v>
      </c>
      <c r="E101" s="378" t="s">
        <v>1455</v>
      </c>
      <c r="F101" s="104">
        <v>11410</v>
      </c>
      <c r="G101" s="104">
        <v>11410</v>
      </c>
      <c r="H101" s="104" t="s">
        <v>262</v>
      </c>
      <c r="I101" s="175">
        <v>24808.98</v>
      </c>
      <c r="J101" s="175">
        <v>49504.379999999903</v>
      </c>
      <c r="K101" s="344">
        <v>39153</v>
      </c>
      <c r="L101" s="344">
        <v>41439</v>
      </c>
      <c r="M101" s="344" t="s">
        <v>262</v>
      </c>
      <c r="N101" s="318"/>
    </row>
    <row r="102" spans="1:14" ht="30.6" customHeight="1" x14ac:dyDescent="0.2">
      <c r="A102" s="6"/>
      <c r="B102" s="75" t="s">
        <v>267</v>
      </c>
      <c r="C102" s="78" t="s">
        <v>286</v>
      </c>
      <c r="D102" s="369" t="s">
        <v>1283</v>
      </c>
      <c r="E102" s="379" t="s">
        <v>1455</v>
      </c>
      <c r="F102" s="101">
        <v>10600</v>
      </c>
      <c r="G102" s="101">
        <v>10600</v>
      </c>
      <c r="H102" s="101" t="s">
        <v>262</v>
      </c>
      <c r="I102" s="171">
        <v>46401.69</v>
      </c>
      <c r="J102" s="171">
        <v>51474.82</v>
      </c>
      <c r="K102" s="340">
        <v>39386</v>
      </c>
      <c r="L102" s="340">
        <v>41474</v>
      </c>
      <c r="M102" s="340" t="s">
        <v>262</v>
      </c>
      <c r="N102" s="318"/>
    </row>
    <row r="103" spans="1:14" ht="30.6" customHeight="1" x14ac:dyDescent="0.2">
      <c r="A103" s="6"/>
      <c r="B103" s="86" t="s">
        <v>268</v>
      </c>
      <c r="C103" s="89" t="s">
        <v>287</v>
      </c>
      <c r="D103" s="372" t="s">
        <v>1284</v>
      </c>
      <c r="E103" s="378" t="s">
        <v>1455</v>
      </c>
      <c r="F103" s="104">
        <v>8700</v>
      </c>
      <c r="G103" s="104">
        <v>8700</v>
      </c>
      <c r="H103" s="104" t="s">
        <v>262</v>
      </c>
      <c r="I103" s="175">
        <v>26978.95</v>
      </c>
      <c r="J103" s="175">
        <v>49927.889999999898</v>
      </c>
      <c r="K103" s="344">
        <v>36753</v>
      </c>
      <c r="L103" s="344">
        <v>41439</v>
      </c>
      <c r="M103" s="344" t="s">
        <v>262</v>
      </c>
      <c r="N103" s="318"/>
    </row>
    <row r="104" spans="1:14" ht="30.6" customHeight="1" x14ac:dyDescent="0.2">
      <c r="A104" s="6"/>
      <c r="B104" s="75" t="s">
        <v>269</v>
      </c>
      <c r="C104" s="78" t="s">
        <v>288</v>
      </c>
      <c r="D104" s="369" t="s">
        <v>1285</v>
      </c>
      <c r="E104" s="379" t="s">
        <v>1455</v>
      </c>
      <c r="F104" s="101">
        <v>8250</v>
      </c>
      <c r="G104" s="101">
        <v>8250</v>
      </c>
      <c r="H104" s="101" t="s">
        <v>262</v>
      </c>
      <c r="I104" s="171">
        <v>18172.049999999901</v>
      </c>
      <c r="J104" s="171">
        <v>35948.630000000005</v>
      </c>
      <c r="K104" s="340">
        <v>39756</v>
      </c>
      <c r="L104" s="340">
        <v>41439</v>
      </c>
      <c r="M104" s="340" t="s">
        <v>262</v>
      </c>
      <c r="N104" s="318"/>
    </row>
    <row r="105" spans="1:14" ht="30.6" customHeight="1" x14ac:dyDescent="0.2">
      <c r="A105" s="6"/>
      <c r="B105" s="86" t="s">
        <v>270</v>
      </c>
      <c r="C105" s="89" t="s">
        <v>289</v>
      </c>
      <c r="D105" s="372" t="s">
        <v>1286</v>
      </c>
      <c r="E105" s="378" t="s">
        <v>1455</v>
      </c>
      <c r="F105" s="104">
        <v>7340</v>
      </c>
      <c r="G105" s="104">
        <v>7340</v>
      </c>
      <c r="H105" s="104" t="s">
        <v>262</v>
      </c>
      <c r="I105" s="175">
        <v>14857.27</v>
      </c>
      <c r="J105" s="175">
        <v>29553.64</v>
      </c>
      <c r="K105" s="344">
        <v>39994</v>
      </c>
      <c r="L105" s="344">
        <v>41439</v>
      </c>
      <c r="M105" s="344" t="s">
        <v>262</v>
      </c>
      <c r="N105" s="318"/>
    </row>
    <row r="106" spans="1:14" ht="30.6" customHeight="1" x14ac:dyDescent="0.2">
      <c r="A106" s="6"/>
      <c r="B106" s="75" t="s">
        <v>271</v>
      </c>
      <c r="C106" s="78" t="s">
        <v>290</v>
      </c>
      <c r="D106" s="369" t="s">
        <v>1287</v>
      </c>
      <c r="E106" s="379" t="s">
        <v>1455</v>
      </c>
      <c r="F106" s="101">
        <v>4660</v>
      </c>
      <c r="G106" s="101">
        <v>4660</v>
      </c>
      <c r="H106" s="101" t="s">
        <v>262</v>
      </c>
      <c r="I106" s="171">
        <v>10335</v>
      </c>
      <c r="J106" s="171">
        <v>30421.7</v>
      </c>
      <c r="K106" s="340">
        <v>33502</v>
      </c>
      <c r="L106" s="340">
        <v>41439</v>
      </c>
      <c r="M106" s="340" t="s">
        <v>262</v>
      </c>
      <c r="N106" s="318"/>
    </row>
    <row r="107" spans="1:14" ht="30.6" customHeight="1" x14ac:dyDescent="0.2">
      <c r="A107" s="6"/>
      <c r="B107" s="86" t="s">
        <v>272</v>
      </c>
      <c r="C107" s="89" t="s">
        <v>291</v>
      </c>
      <c r="D107" s="372" t="s">
        <v>1288</v>
      </c>
      <c r="E107" s="378" t="s">
        <v>1455</v>
      </c>
      <c r="F107" s="104">
        <v>4590</v>
      </c>
      <c r="G107" s="104">
        <v>4590</v>
      </c>
      <c r="H107" s="104" t="s">
        <v>262</v>
      </c>
      <c r="I107" s="175">
        <v>17561.5099999999</v>
      </c>
      <c r="J107" s="175">
        <v>24929.27</v>
      </c>
      <c r="K107" s="344">
        <v>38491</v>
      </c>
      <c r="L107" s="344">
        <v>41439</v>
      </c>
      <c r="M107" s="344" t="s">
        <v>262</v>
      </c>
      <c r="N107" s="318"/>
    </row>
    <row r="108" spans="1:14" ht="30.6" customHeight="1" x14ac:dyDescent="0.2">
      <c r="A108" s="6"/>
      <c r="B108" s="75" t="s">
        <v>273</v>
      </c>
      <c r="C108" s="78" t="s">
        <v>292</v>
      </c>
      <c r="D108" s="369" t="s">
        <v>1289</v>
      </c>
      <c r="E108" s="379" t="s">
        <v>1455</v>
      </c>
      <c r="F108" s="101">
        <v>3810</v>
      </c>
      <c r="G108" s="101">
        <v>3810</v>
      </c>
      <c r="H108" s="101" t="s">
        <v>262</v>
      </c>
      <c r="I108" s="171">
        <v>27608.9399999999</v>
      </c>
      <c r="J108" s="171">
        <v>24888.6699999999</v>
      </c>
      <c r="K108" s="340">
        <v>38762</v>
      </c>
      <c r="L108" s="340">
        <v>41439</v>
      </c>
      <c r="M108" s="340" t="s">
        <v>262</v>
      </c>
      <c r="N108" s="318"/>
    </row>
    <row r="109" spans="1:14" ht="30.6" customHeight="1" x14ac:dyDescent="0.2">
      <c r="A109" s="6"/>
      <c r="B109" s="86" t="s">
        <v>274</v>
      </c>
      <c r="C109" s="89" t="s">
        <v>293</v>
      </c>
      <c r="D109" s="372" t="s">
        <v>1290</v>
      </c>
      <c r="E109" s="378" t="s">
        <v>1455</v>
      </c>
      <c r="F109" s="104">
        <v>3750</v>
      </c>
      <c r="G109" s="104">
        <v>3750</v>
      </c>
      <c r="H109" s="104" t="s">
        <v>262</v>
      </c>
      <c r="I109" s="175">
        <v>9732.8700000000008</v>
      </c>
      <c r="J109" s="175">
        <v>13186.309999999899</v>
      </c>
      <c r="K109" s="344">
        <v>35185</v>
      </c>
      <c r="L109" s="344">
        <v>41439</v>
      </c>
      <c r="M109" s="344" t="s">
        <v>262</v>
      </c>
      <c r="N109" s="318"/>
    </row>
    <row r="110" spans="1:14" ht="30.6" customHeight="1" x14ac:dyDescent="0.2">
      <c r="A110" s="6"/>
      <c r="B110" s="75" t="s">
        <v>275</v>
      </c>
      <c r="C110" s="78" t="s">
        <v>294</v>
      </c>
      <c r="D110" s="369" t="s">
        <v>1290</v>
      </c>
      <c r="E110" s="379" t="s">
        <v>1455</v>
      </c>
      <c r="F110" s="101">
        <v>2830</v>
      </c>
      <c r="G110" s="101">
        <v>2830</v>
      </c>
      <c r="H110" s="101" t="s">
        <v>262</v>
      </c>
      <c r="I110" s="171">
        <v>12376.309999999899</v>
      </c>
      <c r="J110" s="171">
        <v>11580.059999999899</v>
      </c>
      <c r="K110" s="340">
        <v>33511</v>
      </c>
      <c r="L110" s="340">
        <v>41439</v>
      </c>
      <c r="M110" s="340" t="s">
        <v>262</v>
      </c>
      <c r="N110" s="318"/>
    </row>
    <row r="111" spans="1:14" ht="30.6" customHeight="1" x14ac:dyDescent="0.2">
      <c r="A111" s="6"/>
      <c r="B111" s="86" t="s">
        <v>276</v>
      </c>
      <c r="C111" s="89" t="s">
        <v>295</v>
      </c>
      <c r="D111" s="372" t="s">
        <v>1291</v>
      </c>
      <c r="E111" s="378" t="s">
        <v>1455</v>
      </c>
      <c r="F111" s="104">
        <v>2690</v>
      </c>
      <c r="G111" s="104">
        <v>2690</v>
      </c>
      <c r="H111" s="104" t="s">
        <v>262</v>
      </c>
      <c r="I111" s="175">
        <v>16081.79</v>
      </c>
      <c r="J111" s="175">
        <v>9788.6200000000008</v>
      </c>
      <c r="K111" s="344">
        <v>37924</v>
      </c>
      <c r="L111" s="344">
        <v>41439</v>
      </c>
      <c r="M111" s="344" t="s">
        <v>262</v>
      </c>
      <c r="N111" s="318"/>
    </row>
    <row r="112" spans="1:14" ht="30.6" customHeight="1" x14ac:dyDescent="0.2">
      <c r="A112" s="6"/>
      <c r="B112" s="75" t="s">
        <v>277</v>
      </c>
      <c r="C112" s="78" t="s">
        <v>296</v>
      </c>
      <c r="D112" s="369" t="s">
        <v>1292</v>
      </c>
      <c r="E112" s="379" t="s">
        <v>1455</v>
      </c>
      <c r="F112" s="101">
        <v>10790</v>
      </c>
      <c r="G112" s="101">
        <v>10790</v>
      </c>
      <c r="H112" s="101" t="s">
        <v>262</v>
      </c>
      <c r="I112" s="171">
        <v>22770.720000000001</v>
      </c>
      <c r="J112" s="171">
        <v>41867.82</v>
      </c>
      <c r="K112" s="340">
        <v>37915</v>
      </c>
      <c r="L112" s="340">
        <v>42186</v>
      </c>
      <c r="M112" s="340" t="s">
        <v>262</v>
      </c>
      <c r="N112" s="318"/>
    </row>
    <row r="113" spans="1:14" ht="30.6" customHeight="1" x14ac:dyDescent="0.2">
      <c r="A113" s="6"/>
      <c r="B113" s="86" t="s">
        <v>278</v>
      </c>
      <c r="C113" s="89" t="s">
        <v>297</v>
      </c>
      <c r="D113" s="372" t="s">
        <v>1293</v>
      </c>
      <c r="E113" s="378" t="s">
        <v>1455</v>
      </c>
      <c r="F113" s="104">
        <v>3430</v>
      </c>
      <c r="G113" s="104">
        <v>3430</v>
      </c>
      <c r="H113" s="104" t="s">
        <v>262</v>
      </c>
      <c r="I113" s="175">
        <v>39604.26</v>
      </c>
      <c r="J113" s="175">
        <v>42324.75</v>
      </c>
      <c r="K113" s="344">
        <v>37707</v>
      </c>
      <c r="L113" s="344">
        <v>41439</v>
      </c>
      <c r="M113" s="344" t="s">
        <v>262</v>
      </c>
      <c r="N113" s="318"/>
    </row>
    <row r="114" spans="1:14" ht="30.6" customHeight="1" x14ac:dyDescent="0.2">
      <c r="A114" s="6"/>
      <c r="B114" s="75" t="s">
        <v>279</v>
      </c>
      <c r="C114" s="78" t="s">
        <v>298</v>
      </c>
      <c r="D114" s="369" t="s">
        <v>1294</v>
      </c>
      <c r="E114" s="379" t="s">
        <v>1455</v>
      </c>
      <c r="F114" s="101">
        <v>2170</v>
      </c>
      <c r="G114" s="101">
        <v>2170</v>
      </c>
      <c r="H114" s="101" t="s">
        <v>262</v>
      </c>
      <c r="I114" s="171">
        <v>22428.97</v>
      </c>
      <c r="J114" s="171">
        <v>23584.720000000001</v>
      </c>
      <c r="K114" s="340">
        <v>39690</v>
      </c>
      <c r="L114" s="340">
        <v>41439</v>
      </c>
      <c r="M114" s="340" t="s">
        <v>262</v>
      </c>
      <c r="N114" s="318"/>
    </row>
    <row r="115" spans="1:14" ht="30.6" customHeight="1" x14ac:dyDescent="0.2">
      <c r="A115" s="6"/>
      <c r="B115" s="86" t="s">
        <v>280</v>
      </c>
      <c r="C115" s="89" t="s">
        <v>299</v>
      </c>
      <c r="D115" s="372" t="s">
        <v>1295</v>
      </c>
      <c r="E115" s="378" t="s">
        <v>1456</v>
      </c>
      <c r="F115" s="104">
        <v>650</v>
      </c>
      <c r="G115" s="104">
        <v>650</v>
      </c>
      <c r="H115" s="104" t="s">
        <v>262</v>
      </c>
      <c r="I115" s="175">
        <v>4950.01</v>
      </c>
      <c r="J115" s="175">
        <v>9048.3899999999903</v>
      </c>
      <c r="K115" s="344">
        <v>38108</v>
      </c>
      <c r="L115" s="344">
        <v>41439</v>
      </c>
      <c r="M115" s="344" t="s">
        <v>262</v>
      </c>
      <c r="N115" s="318"/>
    </row>
    <row r="116" spans="1:14" ht="30.6" customHeight="1" thickBot="1" x14ac:dyDescent="0.25">
      <c r="A116" s="6"/>
      <c r="B116" s="87" t="s">
        <v>281</v>
      </c>
      <c r="C116" s="90" t="s">
        <v>300</v>
      </c>
      <c r="D116" s="373" t="s">
        <v>1296</v>
      </c>
      <c r="E116" s="380" t="s">
        <v>1455</v>
      </c>
      <c r="F116" s="105">
        <v>330</v>
      </c>
      <c r="G116" s="105">
        <v>330</v>
      </c>
      <c r="H116" s="105" t="s">
        <v>262</v>
      </c>
      <c r="I116" s="176">
        <v>6236.13</v>
      </c>
      <c r="J116" s="176">
        <v>4584.54</v>
      </c>
      <c r="K116" s="345">
        <v>36161</v>
      </c>
      <c r="L116" s="345">
        <v>41439</v>
      </c>
      <c r="M116" s="345" t="s">
        <v>262</v>
      </c>
      <c r="N116" s="318"/>
    </row>
    <row r="117" spans="1:14" ht="16.2" customHeight="1" thickTop="1" x14ac:dyDescent="0.2">
      <c r="A117" s="6"/>
      <c r="B117" s="91" t="s">
        <v>301</v>
      </c>
      <c r="C117" s="93" t="s">
        <v>449</v>
      </c>
      <c r="D117" s="374" t="s">
        <v>1297</v>
      </c>
      <c r="E117" s="91" t="s">
        <v>830</v>
      </c>
      <c r="F117" s="106">
        <v>3400</v>
      </c>
      <c r="G117" s="106">
        <v>3400</v>
      </c>
      <c r="H117" s="106" t="s">
        <v>262</v>
      </c>
      <c r="I117" s="177">
        <v>623.70000000000005</v>
      </c>
      <c r="J117" s="177">
        <v>3620.46</v>
      </c>
      <c r="K117" s="346">
        <v>39657</v>
      </c>
      <c r="L117" s="346">
        <v>39696</v>
      </c>
      <c r="M117" s="346" t="s">
        <v>262</v>
      </c>
      <c r="N117" s="318"/>
    </row>
    <row r="118" spans="1:14" ht="16.2" customHeight="1" x14ac:dyDescent="0.2">
      <c r="A118" s="6"/>
      <c r="B118" s="75" t="s">
        <v>302</v>
      </c>
      <c r="C118" s="78" t="s">
        <v>450</v>
      </c>
      <c r="D118" s="369" t="s">
        <v>1298</v>
      </c>
      <c r="E118" s="75" t="s">
        <v>830</v>
      </c>
      <c r="F118" s="101">
        <v>989</v>
      </c>
      <c r="G118" s="101">
        <v>989</v>
      </c>
      <c r="H118" s="101" t="s">
        <v>262</v>
      </c>
      <c r="I118" s="171">
        <v>447.29</v>
      </c>
      <c r="J118" s="171">
        <v>1229.03</v>
      </c>
      <c r="K118" s="340">
        <v>38663</v>
      </c>
      <c r="L118" s="340">
        <v>39135</v>
      </c>
      <c r="M118" s="340" t="s">
        <v>262</v>
      </c>
      <c r="N118" s="318"/>
    </row>
    <row r="119" spans="1:14" ht="16.2" customHeight="1" x14ac:dyDescent="0.2">
      <c r="A119" s="6"/>
      <c r="B119" s="91" t="s">
        <v>303</v>
      </c>
      <c r="C119" s="93" t="s">
        <v>451</v>
      </c>
      <c r="D119" s="374" t="s">
        <v>1299</v>
      </c>
      <c r="E119" s="91" t="s">
        <v>830</v>
      </c>
      <c r="F119" s="106">
        <v>713</v>
      </c>
      <c r="G119" s="106">
        <v>713</v>
      </c>
      <c r="H119" s="106" t="s">
        <v>262</v>
      </c>
      <c r="I119" s="177">
        <v>667.77999999999895</v>
      </c>
      <c r="J119" s="177">
        <v>995.95</v>
      </c>
      <c r="K119" s="346">
        <v>39119</v>
      </c>
      <c r="L119" s="346">
        <v>39203</v>
      </c>
      <c r="M119" s="346" t="s">
        <v>262</v>
      </c>
      <c r="N119" s="318"/>
    </row>
    <row r="120" spans="1:14" ht="16.2" customHeight="1" x14ac:dyDescent="0.2">
      <c r="A120" s="6"/>
      <c r="B120" s="75" t="s">
        <v>304</v>
      </c>
      <c r="C120" s="78" t="s">
        <v>452</v>
      </c>
      <c r="D120" s="369" t="s">
        <v>1300</v>
      </c>
      <c r="E120" s="75" t="s">
        <v>830</v>
      </c>
      <c r="F120" s="101">
        <v>750</v>
      </c>
      <c r="G120" s="101">
        <v>750</v>
      </c>
      <c r="H120" s="101" t="s">
        <v>262</v>
      </c>
      <c r="I120" s="171">
        <v>306.54000000000002</v>
      </c>
      <c r="J120" s="171">
        <v>729.99</v>
      </c>
      <c r="K120" s="340">
        <v>39478</v>
      </c>
      <c r="L120" s="340">
        <v>39549</v>
      </c>
      <c r="M120" s="340" t="s">
        <v>262</v>
      </c>
      <c r="N120" s="318"/>
    </row>
    <row r="121" spans="1:14" ht="16.2" customHeight="1" x14ac:dyDescent="0.2">
      <c r="A121" s="6"/>
      <c r="B121" s="91" t="s">
        <v>305</v>
      </c>
      <c r="C121" s="93" t="s">
        <v>453</v>
      </c>
      <c r="D121" s="374" t="s">
        <v>1301</v>
      </c>
      <c r="E121" s="91" t="s">
        <v>830</v>
      </c>
      <c r="F121" s="106">
        <v>746</v>
      </c>
      <c r="G121" s="106">
        <v>746</v>
      </c>
      <c r="H121" s="106" t="s">
        <v>262</v>
      </c>
      <c r="I121" s="177">
        <v>489.25</v>
      </c>
      <c r="J121" s="177">
        <v>1029.3399999999899</v>
      </c>
      <c r="K121" s="346">
        <v>38986</v>
      </c>
      <c r="L121" s="346">
        <v>39021</v>
      </c>
      <c r="M121" s="346" t="s">
        <v>262</v>
      </c>
      <c r="N121" s="318"/>
    </row>
    <row r="122" spans="1:14" ht="16.2" customHeight="1" x14ac:dyDescent="0.2">
      <c r="A122" s="6"/>
      <c r="B122" s="75" t="s">
        <v>306</v>
      </c>
      <c r="C122" s="78" t="s">
        <v>454</v>
      </c>
      <c r="D122" s="369" t="s">
        <v>1302</v>
      </c>
      <c r="E122" s="75" t="s">
        <v>830</v>
      </c>
      <c r="F122" s="101">
        <v>939</v>
      </c>
      <c r="G122" s="101">
        <v>939</v>
      </c>
      <c r="H122" s="101" t="s">
        <v>262</v>
      </c>
      <c r="I122" s="171">
        <v>410.77999999999901</v>
      </c>
      <c r="J122" s="171">
        <v>969.46</v>
      </c>
      <c r="K122" s="340">
        <v>39065</v>
      </c>
      <c r="L122" s="340">
        <v>39203</v>
      </c>
      <c r="M122" s="340" t="s">
        <v>262</v>
      </c>
      <c r="N122" s="318"/>
    </row>
    <row r="123" spans="1:14" ht="16.2" customHeight="1" x14ac:dyDescent="0.2">
      <c r="A123" s="6"/>
      <c r="B123" s="91" t="s">
        <v>307</v>
      </c>
      <c r="C123" s="93" t="s">
        <v>455</v>
      </c>
      <c r="D123" s="374" t="s">
        <v>1303</v>
      </c>
      <c r="E123" s="91" t="s">
        <v>830</v>
      </c>
      <c r="F123" s="106">
        <v>2280</v>
      </c>
      <c r="G123" s="106">
        <v>2280</v>
      </c>
      <c r="H123" s="106" t="s">
        <v>262</v>
      </c>
      <c r="I123" s="177">
        <v>529.02999999999895</v>
      </c>
      <c r="J123" s="177">
        <v>3812.44</v>
      </c>
      <c r="K123" s="346">
        <v>39140</v>
      </c>
      <c r="L123" s="346">
        <v>39234</v>
      </c>
      <c r="M123" s="346" t="s">
        <v>262</v>
      </c>
      <c r="N123" s="318"/>
    </row>
    <row r="124" spans="1:14" ht="16.2" customHeight="1" x14ac:dyDescent="0.2">
      <c r="A124" s="6"/>
      <c r="B124" s="75" t="s">
        <v>308</v>
      </c>
      <c r="C124" s="78" t="s">
        <v>456</v>
      </c>
      <c r="D124" s="369" t="s">
        <v>1304</v>
      </c>
      <c r="E124" s="75" t="s">
        <v>830</v>
      </c>
      <c r="F124" s="101">
        <v>1590</v>
      </c>
      <c r="G124" s="101">
        <v>1590</v>
      </c>
      <c r="H124" s="101" t="s">
        <v>262</v>
      </c>
      <c r="I124" s="171">
        <v>621.62</v>
      </c>
      <c r="J124" s="171">
        <v>1886.3399999999899</v>
      </c>
      <c r="K124" s="340">
        <v>39038</v>
      </c>
      <c r="L124" s="340">
        <v>39203</v>
      </c>
      <c r="M124" s="340" t="s">
        <v>262</v>
      </c>
      <c r="N124" s="318"/>
    </row>
    <row r="125" spans="1:14" ht="16.2" customHeight="1" x14ac:dyDescent="0.2">
      <c r="A125" s="6"/>
      <c r="B125" s="91" t="s">
        <v>309</v>
      </c>
      <c r="C125" s="93" t="s">
        <v>457</v>
      </c>
      <c r="D125" s="374" t="s">
        <v>1305</v>
      </c>
      <c r="E125" s="91" t="s">
        <v>830</v>
      </c>
      <c r="F125" s="106">
        <v>1110</v>
      </c>
      <c r="G125" s="106">
        <v>1110</v>
      </c>
      <c r="H125" s="106" t="s">
        <v>262</v>
      </c>
      <c r="I125" s="177">
        <v>385.33999999999901</v>
      </c>
      <c r="J125" s="177">
        <v>1548.0799999999899</v>
      </c>
      <c r="K125" s="346">
        <v>39100</v>
      </c>
      <c r="L125" s="346">
        <v>39234</v>
      </c>
      <c r="M125" s="346" t="s">
        <v>262</v>
      </c>
      <c r="N125" s="318"/>
    </row>
    <row r="126" spans="1:14" ht="16.2" customHeight="1" x14ac:dyDescent="0.2">
      <c r="A126" s="6"/>
      <c r="B126" s="75" t="s">
        <v>310</v>
      </c>
      <c r="C126" s="78" t="s">
        <v>458</v>
      </c>
      <c r="D126" s="369" t="s">
        <v>1306</v>
      </c>
      <c r="E126" s="75" t="s">
        <v>830</v>
      </c>
      <c r="F126" s="101">
        <v>947</v>
      </c>
      <c r="G126" s="101">
        <v>947</v>
      </c>
      <c r="H126" s="101" t="s">
        <v>262</v>
      </c>
      <c r="I126" s="171">
        <v>421.77999999999901</v>
      </c>
      <c r="J126" s="171">
        <v>1217.9000000000001</v>
      </c>
      <c r="K126" s="340">
        <v>39416</v>
      </c>
      <c r="L126" s="340">
        <v>39549</v>
      </c>
      <c r="M126" s="340" t="s">
        <v>262</v>
      </c>
      <c r="N126" s="318"/>
    </row>
    <row r="127" spans="1:14" ht="16.2" customHeight="1" x14ac:dyDescent="0.2">
      <c r="A127" s="6"/>
      <c r="B127" s="91" t="s">
        <v>311</v>
      </c>
      <c r="C127" s="93" t="s">
        <v>459</v>
      </c>
      <c r="D127" s="374" t="s">
        <v>1307</v>
      </c>
      <c r="E127" s="91" t="s">
        <v>830</v>
      </c>
      <c r="F127" s="106">
        <v>1190</v>
      </c>
      <c r="G127" s="106">
        <v>1190</v>
      </c>
      <c r="H127" s="106" t="s">
        <v>262</v>
      </c>
      <c r="I127" s="177">
        <v>272.38999999999902</v>
      </c>
      <c r="J127" s="177">
        <v>1398.55</v>
      </c>
      <c r="K127" s="346">
        <v>39108</v>
      </c>
      <c r="L127" s="346">
        <v>39203</v>
      </c>
      <c r="M127" s="346" t="s">
        <v>262</v>
      </c>
      <c r="N127" s="318"/>
    </row>
    <row r="128" spans="1:14" ht="16.2" customHeight="1" x14ac:dyDescent="0.2">
      <c r="A128" s="6"/>
      <c r="B128" s="75" t="s">
        <v>312</v>
      </c>
      <c r="C128" s="78" t="s">
        <v>460</v>
      </c>
      <c r="D128" s="369" t="s">
        <v>1308</v>
      </c>
      <c r="E128" s="75" t="s">
        <v>830</v>
      </c>
      <c r="F128" s="101">
        <v>1160</v>
      </c>
      <c r="G128" s="101">
        <v>1160</v>
      </c>
      <c r="H128" s="101" t="s">
        <v>262</v>
      </c>
      <c r="I128" s="171">
        <v>246.509999999999</v>
      </c>
      <c r="J128" s="171">
        <v>1625.18</v>
      </c>
      <c r="K128" s="340">
        <v>39108</v>
      </c>
      <c r="L128" s="340">
        <v>39203</v>
      </c>
      <c r="M128" s="340" t="s">
        <v>262</v>
      </c>
      <c r="N128" s="318"/>
    </row>
    <row r="129" spans="1:14" ht="16.2" customHeight="1" x14ac:dyDescent="0.2">
      <c r="A129" s="6"/>
      <c r="B129" s="91" t="s">
        <v>313</v>
      </c>
      <c r="C129" s="93" t="s">
        <v>461</v>
      </c>
      <c r="D129" s="374" t="s">
        <v>1309</v>
      </c>
      <c r="E129" s="91" t="s">
        <v>830</v>
      </c>
      <c r="F129" s="106">
        <v>3320</v>
      </c>
      <c r="G129" s="106">
        <v>3320</v>
      </c>
      <c r="H129" s="106" t="s">
        <v>262</v>
      </c>
      <c r="I129" s="177">
        <v>726.24</v>
      </c>
      <c r="J129" s="177">
        <v>5315.8299999999899</v>
      </c>
      <c r="K129" s="346">
        <v>39486</v>
      </c>
      <c r="L129" s="346">
        <v>40162</v>
      </c>
      <c r="M129" s="346" t="s">
        <v>262</v>
      </c>
      <c r="N129" s="318"/>
    </row>
    <row r="130" spans="1:14" ht="16.2" customHeight="1" x14ac:dyDescent="0.2">
      <c r="A130" s="6"/>
      <c r="B130" s="75" t="s">
        <v>314</v>
      </c>
      <c r="C130" s="78" t="s">
        <v>462</v>
      </c>
      <c r="D130" s="369" t="s">
        <v>1310</v>
      </c>
      <c r="E130" s="75" t="s">
        <v>830</v>
      </c>
      <c r="F130" s="101">
        <v>623</v>
      </c>
      <c r="G130" s="101">
        <v>623</v>
      </c>
      <c r="H130" s="101" t="s">
        <v>262</v>
      </c>
      <c r="I130" s="171">
        <v>204.75</v>
      </c>
      <c r="J130" s="171">
        <v>873.85</v>
      </c>
      <c r="K130" s="340">
        <v>39525</v>
      </c>
      <c r="L130" s="340">
        <v>39559</v>
      </c>
      <c r="M130" s="340" t="s">
        <v>262</v>
      </c>
      <c r="N130" s="318"/>
    </row>
    <row r="131" spans="1:14" ht="16.2" customHeight="1" x14ac:dyDescent="0.2">
      <c r="A131" s="6"/>
      <c r="B131" s="91" t="s">
        <v>315</v>
      </c>
      <c r="C131" s="93" t="s">
        <v>463</v>
      </c>
      <c r="D131" s="374" t="s">
        <v>1311</v>
      </c>
      <c r="E131" s="91" t="s">
        <v>830</v>
      </c>
      <c r="F131" s="106">
        <v>928</v>
      </c>
      <c r="G131" s="106">
        <v>928</v>
      </c>
      <c r="H131" s="106" t="s">
        <v>262</v>
      </c>
      <c r="I131" s="177">
        <v>256.44999999999902</v>
      </c>
      <c r="J131" s="177">
        <v>1372.42</v>
      </c>
      <c r="K131" s="346">
        <v>39113</v>
      </c>
      <c r="L131" s="346">
        <v>39141</v>
      </c>
      <c r="M131" s="346" t="s">
        <v>262</v>
      </c>
      <c r="N131" s="318"/>
    </row>
    <row r="132" spans="1:14" ht="16.2" customHeight="1" x14ac:dyDescent="0.2">
      <c r="A132" s="6"/>
      <c r="B132" s="75" t="s">
        <v>316</v>
      </c>
      <c r="C132" s="78" t="s">
        <v>464</v>
      </c>
      <c r="D132" s="369" t="s">
        <v>1312</v>
      </c>
      <c r="E132" s="75" t="s">
        <v>830</v>
      </c>
      <c r="F132" s="101">
        <v>652</v>
      </c>
      <c r="G132" s="101">
        <v>652</v>
      </c>
      <c r="H132" s="101" t="s">
        <v>262</v>
      </c>
      <c r="I132" s="171">
        <v>328.23</v>
      </c>
      <c r="J132" s="171">
        <v>894.13999999999896</v>
      </c>
      <c r="K132" s="340">
        <v>39513</v>
      </c>
      <c r="L132" s="340">
        <v>39549</v>
      </c>
      <c r="M132" s="340" t="s">
        <v>262</v>
      </c>
      <c r="N132" s="318"/>
    </row>
    <row r="133" spans="1:14" ht="16.2" customHeight="1" x14ac:dyDescent="0.2">
      <c r="A133" s="6"/>
      <c r="B133" s="91" t="s">
        <v>317</v>
      </c>
      <c r="C133" s="93" t="s">
        <v>465</v>
      </c>
      <c r="D133" s="374" t="s">
        <v>1313</v>
      </c>
      <c r="E133" s="91" t="s">
        <v>830</v>
      </c>
      <c r="F133" s="106">
        <v>1030</v>
      </c>
      <c r="G133" s="106">
        <v>1030</v>
      </c>
      <c r="H133" s="106" t="s">
        <v>262</v>
      </c>
      <c r="I133" s="177">
        <v>323.75</v>
      </c>
      <c r="J133" s="177">
        <v>1515.28</v>
      </c>
      <c r="K133" s="346">
        <v>39631</v>
      </c>
      <c r="L133" s="346">
        <v>39665</v>
      </c>
      <c r="M133" s="346" t="s">
        <v>262</v>
      </c>
      <c r="N133" s="318"/>
    </row>
    <row r="134" spans="1:14" ht="16.2" customHeight="1" x14ac:dyDescent="0.2">
      <c r="A134" s="6"/>
      <c r="B134" s="75" t="s">
        <v>318</v>
      </c>
      <c r="C134" s="78" t="s">
        <v>466</v>
      </c>
      <c r="D134" s="369" t="s">
        <v>1314</v>
      </c>
      <c r="E134" s="75" t="s">
        <v>830</v>
      </c>
      <c r="F134" s="101">
        <v>1470</v>
      </c>
      <c r="G134" s="101">
        <v>1470</v>
      </c>
      <c r="H134" s="101" t="s">
        <v>262</v>
      </c>
      <c r="I134" s="171">
        <v>726.6</v>
      </c>
      <c r="J134" s="171">
        <v>2761.09</v>
      </c>
      <c r="K134" s="340">
        <v>40199</v>
      </c>
      <c r="L134" s="340">
        <v>40883</v>
      </c>
      <c r="M134" s="340" t="s">
        <v>262</v>
      </c>
      <c r="N134" s="318"/>
    </row>
    <row r="135" spans="1:14" ht="16.2" customHeight="1" x14ac:dyDescent="0.2">
      <c r="A135" s="6"/>
      <c r="B135" s="91" t="s">
        <v>319</v>
      </c>
      <c r="C135" s="93" t="s">
        <v>467</v>
      </c>
      <c r="D135" s="374" t="s">
        <v>1315</v>
      </c>
      <c r="E135" s="91" t="s">
        <v>830</v>
      </c>
      <c r="F135" s="106">
        <v>1920</v>
      </c>
      <c r="G135" s="106">
        <v>1920</v>
      </c>
      <c r="H135" s="106" t="s">
        <v>262</v>
      </c>
      <c r="I135" s="177">
        <v>409.19</v>
      </c>
      <c r="J135" s="177">
        <v>2992.29</v>
      </c>
      <c r="K135" s="346">
        <v>39512</v>
      </c>
      <c r="L135" s="346">
        <v>40162</v>
      </c>
      <c r="M135" s="346" t="s">
        <v>262</v>
      </c>
      <c r="N135" s="318"/>
    </row>
    <row r="136" spans="1:14" ht="16.2" customHeight="1" x14ac:dyDescent="0.2">
      <c r="A136" s="6"/>
      <c r="B136" s="75" t="s">
        <v>320</v>
      </c>
      <c r="C136" s="78" t="s">
        <v>468</v>
      </c>
      <c r="D136" s="369" t="s">
        <v>1316</v>
      </c>
      <c r="E136" s="75" t="s">
        <v>830</v>
      </c>
      <c r="F136" s="101">
        <v>2090</v>
      </c>
      <c r="G136" s="101">
        <v>2090</v>
      </c>
      <c r="H136" s="101" t="s">
        <v>262</v>
      </c>
      <c r="I136" s="171">
        <v>833.58</v>
      </c>
      <c r="J136" s="171">
        <v>4584.75</v>
      </c>
      <c r="K136" s="340">
        <v>39486</v>
      </c>
      <c r="L136" s="340">
        <v>39521</v>
      </c>
      <c r="M136" s="340" t="s">
        <v>262</v>
      </c>
      <c r="N136" s="318"/>
    </row>
    <row r="137" spans="1:14" ht="16.2" customHeight="1" x14ac:dyDescent="0.2">
      <c r="A137" s="6"/>
      <c r="B137" s="91" t="s">
        <v>321</v>
      </c>
      <c r="C137" s="93" t="s">
        <v>469</v>
      </c>
      <c r="D137" s="374" t="s">
        <v>1317</v>
      </c>
      <c r="E137" s="91" t="s">
        <v>830</v>
      </c>
      <c r="F137" s="106">
        <v>2710</v>
      </c>
      <c r="G137" s="106">
        <v>2710</v>
      </c>
      <c r="H137" s="106" t="s">
        <v>262</v>
      </c>
      <c r="I137" s="177">
        <v>3645.3499999999899</v>
      </c>
      <c r="J137" s="177">
        <v>7837.8199999999797</v>
      </c>
      <c r="K137" s="346">
        <v>39512</v>
      </c>
      <c r="L137" s="346">
        <v>39526</v>
      </c>
      <c r="M137" s="346" t="s">
        <v>262</v>
      </c>
      <c r="N137" s="318"/>
    </row>
    <row r="138" spans="1:14" ht="16.2" customHeight="1" x14ac:dyDescent="0.2">
      <c r="A138" s="6"/>
      <c r="B138" s="75" t="s">
        <v>322</v>
      </c>
      <c r="C138" s="78" t="s">
        <v>470</v>
      </c>
      <c r="D138" s="369" t="s">
        <v>1318</v>
      </c>
      <c r="E138" s="75" t="s">
        <v>830</v>
      </c>
      <c r="F138" s="101">
        <v>1650</v>
      </c>
      <c r="G138" s="101">
        <v>1650</v>
      </c>
      <c r="H138" s="101" t="s">
        <v>262</v>
      </c>
      <c r="I138" s="171">
        <v>853.07</v>
      </c>
      <c r="J138" s="171">
        <v>2834.13</v>
      </c>
      <c r="K138" s="340">
        <v>39904</v>
      </c>
      <c r="L138" s="340">
        <v>40883</v>
      </c>
      <c r="M138" s="340" t="s">
        <v>262</v>
      </c>
      <c r="N138" s="318"/>
    </row>
    <row r="139" spans="1:14" ht="16.2" customHeight="1" x14ac:dyDescent="0.2">
      <c r="A139" s="6"/>
      <c r="B139" s="91" t="s">
        <v>323</v>
      </c>
      <c r="C139" s="93" t="s">
        <v>471</v>
      </c>
      <c r="D139" s="374" t="s">
        <v>1319</v>
      </c>
      <c r="E139" s="91" t="s">
        <v>830</v>
      </c>
      <c r="F139" s="106">
        <v>1100</v>
      </c>
      <c r="G139" s="106">
        <v>1100</v>
      </c>
      <c r="H139" s="106" t="s">
        <v>262</v>
      </c>
      <c r="I139" s="177">
        <v>333.1</v>
      </c>
      <c r="J139" s="177">
        <v>1365.93</v>
      </c>
      <c r="K139" s="346">
        <v>36235</v>
      </c>
      <c r="L139" s="346">
        <v>38987</v>
      </c>
      <c r="M139" s="346" t="s">
        <v>262</v>
      </c>
      <c r="N139" s="318"/>
    </row>
    <row r="140" spans="1:14" ht="16.2" customHeight="1" x14ac:dyDescent="0.2">
      <c r="A140" s="6"/>
      <c r="B140" s="75" t="s">
        <v>324</v>
      </c>
      <c r="C140" s="78" t="s">
        <v>472</v>
      </c>
      <c r="D140" s="369" t="s">
        <v>1320</v>
      </c>
      <c r="E140" s="75" t="s">
        <v>830</v>
      </c>
      <c r="F140" s="101">
        <v>938</v>
      </c>
      <c r="G140" s="101">
        <v>938</v>
      </c>
      <c r="H140" s="101" t="s">
        <v>262</v>
      </c>
      <c r="I140" s="171">
        <v>473.25999999999902</v>
      </c>
      <c r="J140" s="171">
        <v>1356.97</v>
      </c>
      <c r="K140" s="340">
        <v>37595</v>
      </c>
      <c r="L140" s="340">
        <v>38988</v>
      </c>
      <c r="M140" s="340" t="s">
        <v>262</v>
      </c>
      <c r="N140" s="318"/>
    </row>
    <row r="141" spans="1:14" ht="16.2" customHeight="1" x14ac:dyDescent="0.2">
      <c r="A141" s="6"/>
      <c r="B141" s="91" t="s">
        <v>325</v>
      </c>
      <c r="C141" s="93" t="s">
        <v>473</v>
      </c>
      <c r="D141" s="374" t="s">
        <v>1321</v>
      </c>
      <c r="E141" s="91" t="s">
        <v>830</v>
      </c>
      <c r="F141" s="106">
        <v>972</v>
      </c>
      <c r="G141" s="106">
        <v>972</v>
      </c>
      <c r="H141" s="106" t="s">
        <v>262</v>
      </c>
      <c r="I141" s="177">
        <v>287.58999999999901</v>
      </c>
      <c r="J141" s="177">
        <v>1372.95</v>
      </c>
      <c r="K141" s="346">
        <v>38379</v>
      </c>
      <c r="L141" s="346">
        <v>39135</v>
      </c>
      <c r="M141" s="346" t="s">
        <v>262</v>
      </c>
      <c r="N141" s="318"/>
    </row>
    <row r="142" spans="1:14" ht="16.2" customHeight="1" x14ac:dyDescent="0.2">
      <c r="A142" s="6"/>
      <c r="B142" s="75" t="s">
        <v>326</v>
      </c>
      <c r="C142" s="78" t="s">
        <v>474</v>
      </c>
      <c r="D142" s="369" t="s">
        <v>1322</v>
      </c>
      <c r="E142" s="75" t="s">
        <v>830</v>
      </c>
      <c r="F142" s="101">
        <v>1830</v>
      </c>
      <c r="G142" s="101">
        <v>1830</v>
      </c>
      <c r="H142" s="101" t="s">
        <v>262</v>
      </c>
      <c r="I142" s="171">
        <v>495.86</v>
      </c>
      <c r="J142" s="171">
        <v>2429.98</v>
      </c>
      <c r="K142" s="340">
        <v>38917</v>
      </c>
      <c r="L142" s="340">
        <v>40162</v>
      </c>
      <c r="M142" s="340" t="s">
        <v>262</v>
      </c>
      <c r="N142" s="318"/>
    </row>
    <row r="143" spans="1:14" ht="16.2" customHeight="1" x14ac:dyDescent="0.2">
      <c r="A143" s="6"/>
      <c r="B143" s="91" t="s">
        <v>327</v>
      </c>
      <c r="C143" s="93" t="s">
        <v>475</v>
      </c>
      <c r="D143" s="374" t="s">
        <v>1323</v>
      </c>
      <c r="E143" s="91" t="s">
        <v>830</v>
      </c>
      <c r="F143" s="106">
        <v>469</v>
      </c>
      <c r="G143" s="106">
        <v>469</v>
      </c>
      <c r="H143" s="106" t="s">
        <v>262</v>
      </c>
      <c r="I143" s="177">
        <v>491.29</v>
      </c>
      <c r="J143" s="177">
        <v>699.2</v>
      </c>
      <c r="K143" s="346">
        <v>33934</v>
      </c>
      <c r="L143" s="346">
        <v>38988</v>
      </c>
      <c r="M143" s="346" t="s">
        <v>262</v>
      </c>
      <c r="N143" s="318"/>
    </row>
    <row r="144" spans="1:14" ht="16.2" customHeight="1" x14ac:dyDescent="0.2">
      <c r="A144" s="6"/>
      <c r="B144" s="75" t="s">
        <v>328</v>
      </c>
      <c r="C144" s="78" t="s">
        <v>476</v>
      </c>
      <c r="D144" s="369" t="s">
        <v>1324</v>
      </c>
      <c r="E144" s="75" t="s">
        <v>830</v>
      </c>
      <c r="F144" s="101">
        <v>359</v>
      </c>
      <c r="G144" s="101">
        <v>359</v>
      </c>
      <c r="H144" s="101" t="s">
        <v>262</v>
      </c>
      <c r="I144" s="171">
        <v>121.95</v>
      </c>
      <c r="J144" s="171">
        <v>551.63</v>
      </c>
      <c r="K144" s="340">
        <v>37894</v>
      </c>
      <c r="L144" s="340">
        <v>38988</v>
      </c>
      <c r="M144" s="340" t="s">
        <v>262</v>
      </c>
      <c r="N144" s="318"/>
    </row>
    <row r="145" spans="1:14" ht="16.2" customHeight="1" x14ac:dyDescent="0.2">
      <c r="A145" s="6"/>
      <c r="B145" s="91" t="s">
        <v>329</v>
      </c>
      <c r="C145" s="93" t="s">
        <v>477</v>
      </c>
      <c r="D145" s="374" t="s">
        <v>1325</v>
      </c>
      <c r="E145" s="91" t="s">
        <v>830</v>
      </c>
      <c r="F145" s="106">
        <v>1140</v>
      </c>
      <c r="G145" s="106">
        <v>1140</v>
      </c>
      <c r="H145" s="106" t="s">
        <v>262</v>
      </c>
      <c r="I145" s="177">
        <v>242.65</v>
      </c>
      <c r="J145" s="177">
        <v>1465.5</v>
      </c>
      <c r="K145" s="346">
        <v>38742</v>
      </c>
      <c r="L145" s="346">
        <v>41520</v>
      </c>
      <c r="M145" s="346" t="s">
        <v>262</v>
      </c>
      <c r="N145" s="318"/>
    </row>
    <row r="146" spans="1:14" ht="16.2" customHeight="1" x14ac:dyDescent="0.2">
      <c r="A146" s="6"/>
      <c r="B146" s="75" t="s">
        <v>330</v>
      </c>
      <c r="C146" s="78" t="s">
        <v>478</v>
      </c>
      <c r="D146" s="369" t="s">
        <v>1326</v>
      </c>
      <c r="E146" s="75" t="s">
        <v>830</v>
      </c>
      <c r="F146" s="101">
        <v>1090</v>
      </c>
      <c r="G146" s="101">
        <v>1090</v>
      </c>
      <c r="H146" s="101" t="s">
        <v>262</v>
      </c>
      <c r="I146" s="171">
        <v>273.18</v>
      </c>
      <c r="J146" s="171">
        <v>1400.3099999999899</v>
      </c>
      <c r="K146" s="340">
        <v>37656</v>
      </c>
      <c r="L146" s="340">
        <v>38988</v>
      </c>
      <c r="M146" s="340" t="s">
        <v>262</v>
      </c>
      <c r="N146" s="318"/>
    </row>
    <row r="147" spans="1:14" ht="16.2" customHeight="1" x14ac:dyDescent="0.2">
      <c r="A147" s="6"/>
      <c r="B147" s="91" t="s">
        <v>331</v>
      </c>
      <c r="C147" s="93" t="s">
        <v>479</v>
      </c>
      <c r="D147" s="374" t="s">
        <v>1327</v>
      </c>
      <c r="E147" s="91" t="s">
        <v>830</v>
      </c>
      <c r="F147" s="106">
        <v>679</v>
      </c>
      <c r="G147" s="106">
        <v>679</v>
      </c>
      <c r="H147" s="106" t="s">
        <v>262</v>
      </c>
      <c r="I147" s="177">
        <v>180.96</v>
      </c>
      <c r="J147" s="177">
        <v>911.27999999999895</v>
      </c>
      <c r="K147" s="346">
        <v>37686</v>
      </c>
      <c r="L147" s="346">
        <v>38988</v>
      </c>
      <c r="M147" s="346" t="s">
        <v>262</v>
      </c>
      <c r="N147" s="318"/>
    </row>
    <row r="148" spans="1:14" ht="16.2" customHeight="1" x14ac:dyDescent="0.2">
      <c r="A148" s="6"/>
      <c r="B148" s="75" t="s">
        <v>332</v>
      </c>
      <c r="C148" s="78" t="s">
        <v>480</v>
      </c>
      <c r="D148" s="369" t="s">
        <v>1328</v>
      </c>
      <c r="E148" s="75" t="s">
        <v>830</v>
      </c>
      <c r="F148" s="101">
        <v>2040</v>
      </c>
      <c r="G148" s="101">
        <v>2040</v>
      </c>
      <c r="H148" s="101" t="s">
        <v>262</v>
      </c>
      <c r="I148" s="171">
        <v>323.62</v>
      </c>
      <c r="J148" s="171">
        <v>2317.5100000000002</v>
      </c>
      <c r="K148" s="340">
        <v>38626</v>
      </c>
      <c r="L148" s="340">
        <v>39135</v>
      </c>
      <c r="M148" s="340" t="s">
        <v>262</v>
      </c>
      <c r="N148" s="318"/>
    </row>
    <row r="149" spans="1:14" ht="16.2" customHeight="1" x14ac:dyDescent="0.2">
      <c r="A149" s="6"/>
      <c r="B149" s="91" t="s">
        <v>333</v>
      </c>
      <c r="C149" s="93" t="s">
        <v>481</v>
      </c>
      <c r="D149" s="374" t="s">
        <v>1329</v>
      </c>
      <c r="E149" s="91" t="s">
        <v>830</v>
      </c>
      <c r="F149" s="106">
        <v>1260</v>
      </c>
      <c r="G149" s="106">
        <v>1260</v>
      </c>
      <c r="H149" s="106" t="s">
        <v>262</v>
      </c>
      <c r="I149" s="177">
        <v>487.88</v>
      </c>
      <c r="J149" s="177">
        <v>1710.3499999999899</v>
      </c>
      <c r="K149" s="346">
        <v>37091</v>
      </c>
      <c r="L149" s="346">
        <v>38987</v>
      </c>
      <c r="M149" s="346" t="s">
        <v>262</v>
      </c>
      <c r="N149" s="318"/>
    </row>
    <row r="150" spans="1:14" ht="16.2" customHeight="1" x14ac:dyDescent="0.2">
      <c r="A150" s="6"/>
      <c r="B150" s="75" t="s">
        <v>334</v>
      </c>
      <c r="C150" s="78" t="s">
        <v>482</v>
      </c>
      <c r="D150" s="369" t="s">
        <v>1330</v>
      </c>
      <c r="E150" s="75" t="s">
        <v>830</v>
      </c>
      <c r="F150" s="101">
        <v>1410</v>
      </c>
      <c r="G150" s="101">
        <v>1410</v>
      </c>
      <c r="H150" s="101" t="s">
        <v>262</v>
      </c>
      <c r="I150" s="171">
        <v>919.05999999999904</v>
      </c>
      <c r="J150" s="171">
        <v>1389.5699999999899</v>
      </c>
      <c r="K150" s="340">
        <v>38333</v>
      </c>
      <c r="L150" s="340">
        <v>38988</v>
      </c>
      <c r="M150" s="340" t="s">
        <v>262</v>
      </c>
      <c r="N150" s="318"/>
    </row>
    <row r="151" spans="1:14" ht="16.2" customHeight="1" x14ac:dyDescent="0.2">
      <c r="A151" s="6"/>
      <c r="B151" s="91" t="s">
        <v>335</v>
      </c>
      <c r="C151" s="93" t="s">
        <v>483</v>
      </c>
      <c r="D151" s="374" t="s">
        <v>1331</v>
      </c>
      <c r="E151" s="91" t="s">
        <v>830</v>
      </c>
      <c r="F151" s="106">
        <v>775</v>
      </c>
      <c r="G151" s="106">
        <v>775</v>
      </c>
      <c r="H151" s="106" t="s">
        <v>262</v>
      </c>
      <c r="I151" s="177">
        <v>423.45999999999901</v>
      </c>
      <c r="J151" s="177">
        <v>1203.79</v>
      </c>
      <c r="K151" s="346">
        <v>39055</v>
      </c>
      <c r="L151" s="346">
        <v>39135</v>
      </c>
      <c r="M151" s="346" t="s">
        <v>262</v>
      </c>
      <c r="N151" s="318"/>
    </row>
    <row r="152" spans="1:14" ht="16.2" customHeight="1" x14ac:dyDescent="0.2">
      <c r="A152" s="6"/>
      <c r="B152" s="75" t="s">
        <v>336</v>
      </c>
      <c r="C152" s="78" t="s">
        <v>484</v>
      </c>
      <c r="D152" s="369" t="s">
        <v>1332</v>
      </c>
      <c r="E152" s="75" t="s">
        <v>830</v>
      </c>
      <c r="F152" s="101">
        <v>474</v>
      </c>
      <c r="G152" s="101">
        <v>474</v>
      </c>
      <c r="H152" s="101" t="s">
        <v>262</v>
      </c>
      <c r="I152" s="171">
        <v>283.23</v>
      </c>
      <c r="J152" s="171">
        <v>732.23</v>
      </c>
      <c r="K152" s="340">
        <v>39030</v>
      </c>
      <c r="L152" s="340">
        <v>39171</v>
      </c>
      <c r="M152" s="340" t="s">
        <v>262</v>
      </c>
      <c r="N152" s="318"/>
    </row>
    <row r="153" spans="1:14" ht="16.2" customHeight="1" x14ac:dyDescent="0.2">
      <c r="A153" s="6"/>
      <c r="B153" s="91" t="s">
        <v>337</v>
      </c>
      <c r="C153" s="93" t="s">
        <v>485</v>
      </c>
      <c r="D153" s="374" t="s">
        <v>1333</v>
      </c>
      <c r="E153" s="91" t="s">
        <v>830</v>
      </c>
      <c r="F153" s="106">
        <v>414</v>
      </c>
      <c r="G153" s="106">
        <v>414</v>
      </c>
      <c r="H153" s="106" t="s">
        <v>262</v>
      </c>
      <c r="I153" s="177">
        <v>261.98</v>
      </c>
      <c r="J153" s="177">
        <v>604.40999999999894</v>
      </c>
      <c r="K153" s="346">
        <v>39078</v>
      </c>
      <c r="L153" s="346">
        <v>39352</v>
      </c>
      <c r="M153" s="346" t="s">
        <v>262</v>
      </c>
      <c r="N153" s="318"/>
    </row>
    <row r="154" spans="1:14" ht="16.2" customHeight="1" x14ac:dyDescent="0.2">
      <c r="A154" s="6"/>
      <c r="B154" s="75" t="s">
        <v>338</v>
      </c>
      <c r="C154" s="78" t="s">
        <v>486</v>
      </c>
      <c r="D154" s="369" t="s">
        <v>1334</v>
      </c>
      <c r="E154" s="75" t="s">
        <v>830</v>
      </c>
      <c r="F154" s="101">
        <v>2970</v>
      </c>
      <c r="G154" s="101">
        <v>2970</v>
      </c>
      <c r="H154" s="101" t="s">
        <v>262</v>
      </c>
      <c r="I154" s="171">
        <v>1056.48</v>
      </c>
      <c r="J154" s="171">
        <v>3658.54</v>
      </c>
      <c r="K154" s="340">
        <v>39504</v>
      </c>
      <c r="L154" s="340">
        <v>39528</v>
      </c>
      <c r="M154" s="340" t="s">
        <v>262</v>
      </c>
      <c r="N154" s="318"/>
    </row>
    <row r="155" spans="1:14" ht="16.2" customHeight="1" x14ac:dyDescent="0.2">
      <c r="A155" s="6"/>
      <c r="B155" s="91" t="s">
        <v>339</v>
      </c>
      <c r="C155" s="93" t="s">
        <v>487</v>
      </c>
      <c r="D155" s="374" t="s">
        <v>1335</v>
      </c>
      <c r="E155" s="91" t="s">
        <v>830</v>
      </c>
      <c r="F155" s="106">
        <v>1310</v>
      </c>
      <c r="G155" s="106">
        <v>1310</v>
      </c>
      <c r="H155" s="106" t="s">
        <v>262</v>
      </c>
      <c r="I155" s="177">
        <v>312.18</v>
      </c>
      <c r="J155" s="177">
        <v>1806.3699999999899</v>
      </c>
      <c r="K155" s="346">
        <v>38792</v>
      </c>
      <c r="L155" s="346">
        <v>41520</v>
      </c>
      <c r="M155" s="346" t="s">
        <v>262</v>
      </c>
      <c r="N155" s="318"/>
    </row>
    <row r="156" spans="1:14" ht="16.2" customHeight="1" x14ac:dyDescent="0.2">
      <c r="A156" s="6"/>
      <c r="B156" s="75" t="s">
        <v>340</v>
      </c>
      <c r="C156" s="78" t="s">
        <v>488</v>
      </c>
      <c r="D156" s="369" t="s">
        <v>1336</v>
      </c>
      <c r="E156" s="75" t="s">
        <v>830</v>
      </c>
      <c r="F156" s="101">
        <v>1080</v>
      </c>
      <c r="G156" s="101">
        <v>1080</v>
      </c>
      <c r="H156" s="101" t="s">
        <v>262</v>
      </c>
      <c r="I156" s="171">
        <v>545.979999999999</v>
      </c>
      <c r="J156" s="171">
        <v>1432.79</v>
      </c>
      <c r="K156" s="340">
        <v>38932</v>
      </c>
      <c r="L156" s="340">
        <v>41520</v>
      </c>
      <c r="M156" s="340" t="s">
        <v>262</v>
      </c>
      <c r="N156" s="318"/>
    </row>
    <row r="157" spans="1:14" ht="16.2" customHeight="1" x14ac:dyDescent="0.2">
      <c r="A157" s="6"/>
      <c r="B157" s="91" t="s">
        <v>341</v>
      </c>
      <c r="C157" s="93" t="s">
        <v>489</v>
      </c>
      <c r="D157" s="374" t="s">
        <v>1337</v>
      </c>
      <c r="E157" s="91" t="s">
        <v>830</v>
      </c>
      <c r="F157" s="106">
        <v>2850</v>
      </c>
      <c r="G157" s="106">
        <v>2850</v>
      </c>
      <c r="H157" s="106" t="s">
        <v>262</v>
      </c>
      <c r="I157" s="177">
        <v>499.51999999999902</v>
      </c>
      <c r="J157" s="177">
        <v>2990.65</v>
      </c>
      <c r="K157" s="346">
        <v>37271</v>
      </c>
      <c r="L157" s="346">
        <v>41992</v>
      </c>
      <c r="M157" s="346" t="s">
        <v>262</v>
      </c>
      <c r="N157" s="318"/>
    </row>
    <row r="158" spans="1:14" ht="16.2" customHeight="1" x14ac:dyDescent="0.2">
      <c r="A158" s="6"/>
      <c r="B158" s="75" t="s">
        <v>342</v>
      </c>
      <c r="C158" s="78" t="s">
        <v>490</v>
      </c>
      <c r="D158" s="369" t="s">
        <v>1338</v>
      </c>
      <c r="E158" s="75" t="s">
        <v>830</v>
      </c>
      <c r="F158" s="101">
        <v>2570</v>
      </c>
      <c r="G158" s="101">
        <v>2570</v>
      </c>
      <c r="H158" s="101" t="s">
        <v>262</v>
      </c>
      <c r="I158" s="171">
        <v>1324.96</v>
      </c>
      <c r="J158" s="171">
        <v>5451.4099999999899</v>
      </c>
      <c r="K158" s="340">
        <v>31813</v>
      </c>
      <c r="L158" s="340">
        <v>39135</v>
      </c>
      <c r="M158" s="340" t="s">
        <v>262</v>
      </c>
      <c r="N158" s="318"/>
    </row>
    <row r="159" spans="1:14" ht="16.2" customHeight="1" x14ac:dyDescent="0.2">
      <c r="A159" s="6"/>
      <c r="B159" s="91" t="s">
        <v>343</v>
      </c>
      <c r="C159" s="93" t="s">
        <v>491</v>
      </c>
      <c r="D159" s="374" t="s">
        <v>1339</v>
      </c>
      <c r="E159" s="91" t="s">
        <v>830</v>
      </c>
      <c r="F159" s="106">
        <v>2100</v>
      </c>
      <c r="G159" s="106">
        <v>2100</v>
      </c>
      <c r="H159" s="106" t="s">
        <v>262</v>
      </c>
      <c r="I159" s="177">
        <v>503.81</v>
      </c>
      <c r="J159" s="177">
        <v>4696.7700000000004</v>
      </c>
      <c r="K159" s="346">
        <v>36433</v>
      </c>
      <c r="L159" s="346">
        <v>39430</v>
      </c>
      <c r="M159" s="346" t="s">
        <v>262</v>
      </c>
      <c r="N159" s="318"/>
    </row>
    <row r="160" spans="1:14" ht="16.2" customHeight="1" x14ac:dyDescent="0.2">
      <c r="A160" s="6"/>
      <c r="B160" s="75" t="s">
        <v>344</v>
      </c>
      <c r="C160" s="78" t="s">
        <v>492</v>
      </c>
      <c r="D160" s="369" t="s">
        <v>1340</v>
      </c>
      <c r="E160" s="75" t="s">
        <v>830</v>
      </c>
      <c r="F160" s="101">
        <v>4220</v>
      </c>
      <c r="G160" s="101">
        <v>4220</v>
      </c>
      <c r="H160" s="101" t="s">
        <v>262</v>
      </c>
      <c r="I160" s="171">
        <v>858.30999999999904</v>
      </c>
      <c r="J160" s="171">
        <v>6898.3299999999899</v>
      </c>
      <c r="K160" s="340">
        <v>39472</v>
      </c>
      <c r="L160" s="340">
        <v>40162</v>
      </c>
      <c r="M160" s="340" t="s">
        <v>262</v>
      </c>
      <c r="N160" s="318"/>
    </row>
    <row r="161" spans="1:14" ht="16.2" customHeight="1" x14ac:dyDescent="0.2">
      <c r="A161" s="6"/>
      <c r="B161" s="91" t="s">
        <v>345</v>
      </c>
      <c r="C161" s="93" t="s">
        <v>493</v>
      </c>
      <c r="D161" s="374" t="s">
        <v>1341</v>
      </c>
      <c r="E161" s="91" t="s">
        <v>830</v>
      </c>
      <c r="F161" s="106">
        <v>1550</v>
      </c>
      <c r="G161" s="106">
        <v>1550</v>
      </c>
      <c r="H161" s="106" t="s">
        <v>262</v>
      </c>
      <c r="I161" s="177">
        <v>289.60000000000002</v>
      </c>
      <c r="J161" s="177">
        <v>2493.8000000000002</v>
      </c>
      <c r="K161" s="346">
        <v>38373</v>
      </c>
      <c r="L161" s="346">
        <v>41520</v>
      </c>
      <c r="M161" s="346" t="s">
        <v>262</v>
      </c>
      <c r="N161" s="318"/>
    </row>
    <row r="162" spans="1:14" ht="16.2" customHeight="1" x14ac:dyDescent="0.2">
      <c r="A162" s="6"/>
      <c r="B162" s="75" t="s">
        <v>346</v>
      </c>
      <c r="C162" s="78" t="s">
        <v>494</v>
      </c>
      <c r="D162" s="369" t="s">
        <v>1342</v>
      </c>
      <c r="E162" s="75" t="s">
        <v>830</v>
      </c>
      <c r="F162" s="101">
        <v>557</v>
      </c>
      <c r="G162" s="101">
        <v>557</v>
      </c>
      <c r="H162" s="101" t="s">
        <v>262</v>
      </c>
      <c r="I162" s="171">
        <v>144.289999999999</v>
      </c>
      <c r="J162" s="171">
        <v>833.01999999999896</v>
      </c>
      <c r="K162" s="340">
        <v>38723</v>
      </c>
      <c r="L162" s="340">
        <v>39428</v>
      </c>
      <c r="M162" s="340" t="s">
        <v>262</v>
      </c>
      <c r="N162" s="318"/>
    </row>
    <row r="163" spans="1:14" ht="16.2" customHeight="1" x14ac:dyDescent="0.2">
      <c r="A163" s="6"/>
      <c r="B163" s="91" t="s">
        <v>347</v>
      </c>
      <c r="C163" s="93" t="s">
        <v>495</v>
      </c>
      <c r="D163" s="374" t="s">
        <v>1343</v>
      </c>
      <c r="E163" s="91" t="s">
        <v>830</v>
      </c>
      <c r="F163" s="106">
        <v>866</v>
      </c>
      <c r="G163" s="106">
        <v>866</v>
      </c>
      <c r="H163" s="106" t="s">
        <v>262</v>
      </c>
      <c r="I163" s="177">
        <v>297.19</v>
      </c>
      <c r="J163" s="177">
        <v>1182.5799999999899</v>
      </c>
      <c r="K163" s="346">
        <v>39484</v>
      </c>
      <c r="L163" s="346">
        <v>39507</v>
      </c>
      <c r="M163" s="346" t="s">
        <v>262</v>
      </c>
      <c r="N163" s="318"/>
    </row>
    <row r="164" spans="1:14" ht="16.2" customHeight="1" x14ac:dyDescent="0.2">
      <c r="A164" s="6"/>
      <c r="B164" s="75" t="s">
        <v>348</v>
      </c>
      <c r="C164" s="78" t="s">
        <v>496</v>
      </c>
      <c r="D164" s="369" t="s">
        <v>1344</v>
      </c>
      <c r="E164" s="75" t="s">
        <v>830</v>
      </c>
      <c r="F164" s="101">
        <v>1490</v>
      </c>
      <c r="G164" s="101">
        <v>1490</v>
      </c>
      <c r="H164" s="101" t="s">
        <v>262</v>
      </c>
      <c r="I164" s="171">
        <v>380.76999999999902</v>
      </c>
      <c r="J164" s="171">
        <v>1911.8699999999899</v>
      </c>
      <c r="K164" s="340">
        <v>37995</v>
      </c>
      <c r="L164" s="340">
        <v>38988</v>
      </c>
      <c r="M164" s="340" t="s">
        <v>262</v>
      </c>
      <c r="N164" s="318"/>
    </row>
    <row r="165" spans="1:14" ht="16.2" customHeight="1" x14ac:dyDescent="0.2">
      <c r="A165" s="6"/>
      <c r="B165" s="91" t="s">
        <v>349</v>
      </c>
      <c r="C165" s="93" t="s">
        <v>497</v>
      </c>
      <c r="D165" s="374" t="s">
        <v>1345</v>
      </c>
      <c r="E165" s="91" t="s">
        <v>830</v>
      </c>
      <c r="F165" s="106">
        <v>338</v>
      </c>
      <c r="G165" s="106">
        <v>338</v>
      </c>
      <c r="H165" s="106" t="s">
        <v>262</v>
      </c>
      <c r="I165" s="177">
        <v>284.67</v>
      </c>
      <c r="J165" s="177">
        <v>553.75</v>
      </c>
      <c r="K165" s="346">
        <v>31499</v>
      </c>
      <c r="L165" s="346">
        <v>38988</v>
      </c>
      <c r="M165" s="346" t="s">
        <v>262</v>
      </c>
      <c r="N165" s="318"/>
    </row>
    <row r="166" spans="1:14" ht="16.2" customHeight="1" x14ac:dyDescent="0.2">
      <c r="A166" s="6"/>
      <c r="B166" s="75" t="s">
        <v>350</v>
      </c>
      <c r="C166" s="78" t="s">
        <v>498</v>
      </c>
      <c r="D166" s="369" t="s">
        <v>1346</v>
      </c>
      <c r="E166" s="75" t="s">
        <v>830</v>
      </c>
      <c r="F166" s="101">
        <v>1090</v>
      </c>
      <c r="G166" s="101">
        <v>1090</v>
      </c>
      <c r="H166" s="101" t="s">
        <v>262</v>
      </c>
      <c r="I166" s="171">
        <v>330.6</v>
      </c>
      <c r="J166" s="171">
        <v>1576.23</v>
      </c>
      <c r="K166" s="340">
        <v>38930</v>
      </c>
      <c r="L166" s="340">
        <v>39135</v>
      </c>
      <c r="M166" s="340" t="s">
        <v>262</v>
      </c>
      <c r="N166" s="318"/>
    </row>
    <row r="167" spans="1:14" ht="16.2" customHeight="1" x14ac:dyDescent="0.2">
      <c r="A167" s="6"/>
      <c r="B167" s="91" t="s">
        <v>351</v>
      </c>
      <c r="C167" s="93" t="s">
        <v>499</v>
      </c>
      <c r="D167" s="374" t="s">
        <v>1347</v>
      </c>
      <c r="E167" s="91" t="s">
        <v>830</v>
      </c>
      <c r="F167" s="106">
        <v>885</v>
      </c>
      <c r="G167" s="106">
        <v>885</v>
      </c>
      <c r="H167" s="106" t="s">
        <v>262</v>
      </c>
      <c r="I167" s="177">
        <v>180.259999999999</v>
      </c>
      <c r="J167" s="177">
        <v>1365.4</v>
      </c>
      <c r="K167" s="346">
        <v>39118</v>
      </c>
      <c r="L167" s="346">
        <v>39141</v>
      </c>
      <c r="M167" s="346" t="s">
        <v>262</v>
      </c>
      <c r="N167" s="318"/>
    </row>
    <row r="168" spans="1:14" ht="16.2" customHeight="1" x14ac:dyDescent="0.2">
      <c r="A168" s="6"/>
      <c r="B168" s="75" t="s">
        <v>352</v>
      </c>
      <c r="C168" s="78" t="s">
        <v>500</v>
      </c>
      <c r="D168" s="369" t="s">
        <v>1348</v>
      </c>
      <c r="E168" s="75" t="s">
        <v>830</v>
      </c>
      <c r="F168" s="101">
        <v>430</v>
      </c>
      <c r="G168" s="101">
        <v>430</v>
      </c>
      <c r="H168" s="101" t="s">
        <v>262</v>
      </c>
      <c r="I168" s="171">
        <v>415.5</v>
      </c>
      <c r="J168" s="171">
        <v>629.63</v>
      </c>
      <c r="K168" s="340">
        <v>39108</v>
      </c>
      <c r="L168" s="340">
        <v>39141</v>
      </c>
      <c r="M168" s="340" t="s">
        <v>262</v>
      </c>
      <c r="N168" s="318"/>
    </row>
    <row r="169" spans="1:14" ht="16.2" customHeight="1" x14ac:dyDescent="0.2">
      <c r="A169" s="6"/>
      <c r="B169" s="91" t="s">
        <v>353</v>
      </c>
      <c r="C169" s="93" t="s">
        <v>501</v>
      </c>
      <c r="D169" s="374" t="s">
        <v>1349</v>
      </c>
      <c r="E169" s="91" t="s">
        <v>830</v>
      </c>
      <c r="F169" s="106">
        <v>421</v>
      </c>
      <c r="G169" s="106">
        <v>421</v>
      </c>
      <c r="H169" s="106" t="s">
        <v>262</v>
      </c>
      <c r="I169" s="177">
        <v>244.03</v>
      </c>
      <c r="J169" s="177">
        <v>656.72</v>
      </c>
      <c r="K169" s="346">
        <v>39078</v>
      </c>
      <c r="L169" s="346">
        <v>39352</v>
      </c>
      <c r="M169" s="346" t="s">
        <v>262</v>
      </c>
      <c r="N169" s="318"/>
    </row>
    <row r="170" spans="1:14" ht="16.2" customHeight="1" x14ac:dyDescent="0.2">
      <c r="A170" s="6"/>
      <c r="B170" s="75" t="s">
        <v>354</v>
      </c>
      <c r="C170" s="78" t="s">
        <v>502</v>
      </c>
      <c r="D170" s="369" t="s">
        <v>1350</v>
      </c>
      <c r="E170" s="75" t="s">
        <v>830</v>
      </c>
      <c r="F170" s="101">
        <v>594</v>
      </c>
      <c r="G170" s="101">
        <v>594</v>
      </c>
      <c r="H170" s="101" t="s">
        <v>262</v>
      </c>
      <c r="I170" s="171">
        <v>492.91</v>
      </c>
      <c r="J170" s="171">
        <v>1146.46</v>
      </c>
      <c r="K170" s="340">
        <v>34780</v>
      </c>
      <c r="L170" s="340">
        <v>39428</v>
      </c>
      <c r="M170" s="340" t="s">
        <v>262</v>
      </c>
      <c r="N170" s="318"/>
    </row>
    <row r="171" spans="1:14" ht="16.2" customHeight="1" x14ac:dyDescent="0.2">
      <c r="A171" s="6"/>
      <c r="B171" s="91" t="s">
        <v>355</v>
      </c>
      <c r="C171" s="93" t="s">
        <v>503</v>
      </c>
      <c r="D171" s="374" t="s">
        <v>1351</v>
      </c>
      <c r="E171" s="91" t="s">
        <v>830</v>
      </c>
      <c r="F171" s="106">
        <v>1430</v>
      </c>
      <c r="G171" s="106">
        <v>1430</v>
      </c>
      <c r="H171" s="106" t="s">
        <v>262</v>
      </c>
      <c r="I171" s="177">
        <v>669.02999999999895</v>
      </c>
      <c r="J171" s="177">
        <v>2190.0500000000002</v>
      </c>
      <c r="K171" s="346">
        <v>38511</v>
      </c>
      <c r="L171" s="346">
        <v>41424</v>
      </c>
      <c r="M171" s="346" t="s">
        <v>262</v>
      </c>
      <c r="N171" s="318"/>
    </row>
    <row r="172" spans="1:14" ht="16.2" customHeight="1" x14ac:dyDescent="0.2">
      <c r="A172" s="6"/>
      <c r="B172" s="75" t="s">
        <v>356</v>
      </c>
      <c r="C172" s="78" t="s">
        <v>504</v>
      </c>
      <c r="D172" s="369" t="s">
        <v>1352</v>
      </c>
      <c r="E172" s="75" t="s">
        <v>830</v>
      </c>
      <c r="F172" s="101">
        <v>2900</v>
      </c>
      <c r="G172" s="101">
        <v>2900</v>
      </c>
      <c r="H172" s="101" t="s">
        <v>262</v>
      </c>
      <c r="I172" s="171">
        <v>635.80999999999904</v>
      </c>
      <c r="J172" s="171">
        <v>4079.8299999999899</v>
      </c>
      <c r="K172" s="340">
        <v>39520</v>
      </c>
      <c r="L172" s="340">
        <v>41520</v>
      </c>
      <c r="M172" s="340" t="s">
        <v>262</v>
      </c>
      <c r="N172" s="318"/>
    </row>
    <row r="173" spans="1:14" ht="16.2" customHeight="1" x14ac:dyDescent="0.2">
      <c r="A173" s="6"/>
      <c r="B173" s="91" t="s">
        <v>357</v>
      </c>
      <c r="C173" s="93" t="s">
        <v>505</v>
      </c>
      <c r="D173" s="374" t="s">
        <v>1353</v>
      </c>
      <c r="E173" s="91" t="s">
        <v>830</v>
      </c>
      <c r="F173" s="106">
        <v>718</v>
      </c>
      <c r="G173" s="106">
        <v>718</v>
      </c>
      <c r="H173" s="106" t="s">
        <v>262</v>
      </c>
      <c r="I173" s="177">
        <v>409.68</v>
      </c>
      <c r="J173" s="177">
        <v>1105.76</v>
      </c>
      <c r="K173" s="346">
        <v>33667</v>
      </c>
      <c r="L173" s="346">
        <v>38988</v>
      </c>
      <c r="M173" s="346" t="s">
        <v>262</v>
      </c>
      <c r="N173" s="318"/>
    </row>
    <row r="174" spans="1:14" ht="16.2" customHeight="1" x14ac:dyDescent="0.2">
      <c r="A174" s="6"/>
      <c r="B174" s="75" t="s">
        <v>358</v>
      </c>
      <c r="C174" s="78" t="s">
        <v>506</v>
      </c>
      <c r="D174" s="369" t="s">
        <v>1354</v>
      </c>
      <c r="E174" s="75" t="s">
        <v>830</v>
      </c>
      <c r="F174" s="101">
        <v>717</v>
      </c>
      <c r="G174" s="101">
        <v>717</v>
      </c>
      <c r="H174" s="101" t="s">
        <v>262</v>
      </c>
      <c r="I174" s="171">
        <v>1020.88</v>
      </c>
      <c r="J174" s="171">
        <v>1903.5799999999899</v>
      </c>
      <c r="K174" s="340">
        <v>32477</v>
      </c>
      <c r="L174" s="340">
        <v>38988</v>
      </c>
      <c r="M174" s="340" t="s">
        <v>262</v>
      </c>
      <c r="N174" s="318"/>
    </row>
    <row r="175" spans="1:14" ht="16.2" customHeight="1" x14ac:dyDescent="0.2">
      <c r="A175" s="6"/>
      <c r="B175" s="91" t="s">
        <v>359</v>
      </c>
      <c r="C175" s="93" t="s">
        <v>507</v>
      </c>
      <c r="D175" s="374" t="s">
        <v>1355</v>
      </c>
      <c r="E175" s="91" t="s">
        <v>830</v>
      </c>
      <c r="F175" s="106">
        <v>483</v>
      </c>
      <c r="G175" s="106">
        <v>483</v>
      </c>
      <c r="H175" s="106" t="s">
        <v>262</v>
      </c>
      <c r="I175" s="177">
        <v>473.79</v>
      </c>
      <c r="J175" s="177">
        <v>995.84</v>
      </c>
      <c r="K175" s="346">
        <v>33201</v>
      </c>
      <c r="L175" s="346">
        <v>38988</v>
      </c>
      <c r="M175" s="346" t="s">
        <v>262</v>
      </c>
      <c r="N175" s="318"/>
    </row>
    <row r="176" spans="1:14" ht="16.2" customHeight="1" x14ac:dyDescent="0.2">
      <c r="A176" s="6"/>
      <c r="B176" s="75" t="s">
        <v>360</v>
      </c>
      <c r="C176" s="78" t="s">
        <v>508</v>
      </c>
      <c r="D176" s="369" t="s">
        <v>1356</v>
      </c>
      <c r="E176" s="75" t="s">
        <v>830</v>
      </c>
      <c r="F176" s="101">
        <v>724</v>
      </c>
      <c r="G176" s="101">
        <v>724</v>
      </c>
      <c r="H176" s="101" t="s">
        <v>262</v>
      </c>
      <c r="I176" s="171">
        <v>313.98</v>
      </c>
      <c r="J176" s="171">
        <v>1115.68</v>
      </c>
      <c r="K176" s="340">
        <v>38359</v>
      </c>
      <c r="L176" s="340">
        <v>39135</v>
      </c>
      <c r="M176" s="340" t="s">
        <v>262</v>
      </c>
      <c r="N176" s="318"/>
    </row>
    <row r="177" spans="1:14" ht="16.2" customHeight="1" x14ac:dyDescent="0.2">
      <c r="A177" s="6"/>
      <c r="B177" s="91" t="s">
        <v>361</v>
      </c>
      <c r="C177" s="93" t="s">
        <v>509</v>
      </c>
      <c r="D177" s="374" t="s">
        <v>1357</v>
      </c>
      <c r="E177" s="91" t="s">
        <v>830</v>
      </c>
      <c r="F177" s="106">
        <v>667</v>
      </c>
      <c r="G177" s="106">
        <v>667</v>
      </c>
      <c r="H177" s="106" t="s">
        <v>262</v>
      </c>
      <c r="I177" s="177">
        <v>685.69</v>
      </c>
      <c r="J177" s="177">
        <v>1170.5799999999899</v>
      </c>
      <c r="K177" s="346">
        <v>39113</v>
      </c>
      <c r="L177" s="346">
        <v>39353</v>
      </c>
      <c r="M177" s="346" t="s">
        <v>262</v>
      </c>
      <c r="N177" s="318"/>
    </row>
    <row r="178" spans="1:14" ht="16.2" customHeight="1" x14ac:dyDescent="0.2">
      <c r="A178" s="6"/>
      <c r="B178" s="75" t="s">
        <v>362</v>
      </c>
      <c r="C178" s="78" t="s">
        <v>510</v>
      </c>
      <c r="D178" s="369" t="s">
        <v>1358</v>
      </c>
      <c r="E178" s="75" t="s">
        <v>830</v>
      </c>
      <c r="F178" s="101">
        <v>549</v>
      </c>
      <c r="G178" s="101">
        <v>549</v>
      </c>
      <c r="H178" s="101" t="s">
        <v>262</v>
      </c>
      <c r="I178" s="171">
        <v>436.61</v>
      </c>
      <c r="J178" s="171">
        <v>994.53999999999905</v>
      </c>
      <c r="K178" s="340">
        <v>39156</v>
      </c>
      <c r="L178" s="340">
        <v>39353</v>
      </c>
      <c r="M178" s="340" t="s">
        <v>262</v>
      </c>
      <c r="N178" s="318"/>
    </row>
    <row r="179" spans="1:14" ht="16.2" customHeight="1" x14ac:dyDescent="0.2">
      <c r="A179" s="6"/>
      <c r="B179" s="91" t="s">
        <v>363</v>
      </c>
      <c r="C179" s="93" t="s">
        <v>511</v>
      </c>
      <c r="D179" s="374" t="s">
        <v>1359</v>
      </c>
      <c r="E179" s="91" t="s">
        <v>830</v>
      </c>
      <c r="F179" s="106">
        <v>338</v>
      </c>
      <c r="G179" s="106">
        <v>338</v>
      </c>
      <c r="H179" s="106" t="s">
        <v>262</v>
      </c>
      <c r="I179" s="177">
        <v>358.68</v>
      </c>
      <c r="J179" s="177">
        <v>634.19000000000005</v>
      </c>
      <c r="K179" s="346">
        <v>39167</v>
      </c>
      <c r="L179" s="346">
        <v>39353</v>
      </c>
      <c r="M179" s="346" t="s">
        <v>262</v>
      </c>
      <c r="N179" s="318"/>
    </row>
    <row r="180" spans="1:14" ht="16.2" customHeight="1" x14ac:dyDescent="0.2">
      <c r="A180" s="6"/>
      <c r="B180" s="75" t="s">
        <v>364</v>
      </c>
      <c r="C180" s="78" t="s">
        <v>512</v>
      </c>
      <c r="D180" s="369" t="s">
        <v>1360</v>
      </c>
      <c r="E180" s="75" t="s">
        <v>830</v>
      </c>
      <c r="F180" s="101">
        <v>597</v>
      </c>
      <c r="G180" s="101">
        <v>597</v>
      </c>
      <c r="H180" s="101" t="s">
        <v>262</v>
      </c>
      <c r="I180" s="171">
        <v>939.51999999999896</v>
      </c>
      <c r="J180" s="171">
        <v>1612</v>
      </c>
      <c r="K180" s="340">
        <v>31898</v>
      </c>
      <c r="L180" s="340">
        <v>39428</v>
      </c>
      <c r="M180" s="340" t="s">
        <v>262</v>
      </c>
      <c r="N180" s="318"/>
    </row>
    <row r="181" spans="1:14" ht="16.2" customHeight="1" x14ac:dyDescent="0.2">
      <c r="A181" s="6"/>
      <c r="B181" s="91" t="s">
        <v>365</v>
      </c>
      <c r="C181" s="93" t="s">
        <v>513</v>
      </c>
      <c r="D181" s="374" t="s">
        <v>1361</v>
      </c>
      <c r="E181" s="91" t="s">
        <v>830</v>
      </c>
      <c r="F181" s="106">
        <v>746</v>
      </c>
      <c r="G181" s="106">
        <v>746</v>
      </c>
      <c r="H181" s="106" t="s">
        <v>262</v>
      </c>
      <c r="I181" s="177">
        <v>550.97</v>
      </c>
      <c r="J181" s="177">
        <v>1266.0999999999899</v>
      </c>
      <c r="K181" s="346">
        <v>39836</v>
      </c>
      <c r="L181" s="346">
        <v>39871</v>
      </c>
      <c r="M181" s="346" t="s">
        <v>262</v>
      </c>
      <c r="N181" s="318"/>
    </row>
    <row r="182" spans="1:14" ht="16.2" customHeight="1" x14ac:dyDescent="0.2">
      <c r="A182" s="6"/>
      <c r="B182" s="75" t="s">
        <v>366</v>
      </c>
      <c r="C182" s="78" t="s">
        <v>514</v>
      </c>
      <c r="D182" s="369" t="s">
        <v>1362</v>
      </c>
      <c r="E182" s="75" t="s">
        <v>830</v>
      </c>
      <c r="F182" s="101">
        <v>1390</v>
      </c>
      <c r="G182" s="101">
        <v>1390</v>
      </c>
      <c r="H182" s="101" t="s">
        <v>262</v>
      </c>
      <c r="I182" s="171">
        <v>1102.3199999999899</v>
      </c>
      <c r="J182" s="171">
        <v>2370.21</v>
      </c>
      <c r="K182" s="340">
        <v>39283</v>
      </c>
      <c r="L182" s="340">
        <v>40410</v>
      </c>
      <c r="M182" s="340" t="s">
        <v>262</v>
      </c>
      <c r="N182" s="318"/>
    </row>
    <row r="183" spans="1:14" ht="16.2" customHeight="1" x14ac:dyDescent="0.2">
      <c r="A183" s="6"/>
      <c r="B183" s="91" t="s">
        <v>367</v>
      </c>
      <c r="C183" s="93" t="s">
        <v>515</v>
      </c>
      <c r="D183" s="374" t="s">
        <v>1363</v>
      </c>
      <c r="E183" s="91" t="s">
        <v>830</v>
      </c>
      <c r="F183" s="106">
        <v>494</v>
      </c>
      <c r="G183" s="106">
        <v>494</v>
      </c>
      <c r="H183" s="106" t="s">
        <v>262</v>
      </c>
      <c r="I183" s="177">
        <v>313.31999999999903</v>
      </c>
      <c r="J183" s="177">
        <v>1106.1600000000001</v>
      </c>
      <c r="K183" s="346">
        <v>33616</v>
      </c>
      <c r="L183" s="346">
        <v>38987</v>
      </c>
      <c r="M183" s="346" t="s">
        <v>262</v>
      </c>
      <c r="N183" s="318"/>
    </row>
    <row r="184" spans="1:14" ht="16.2" customHeight="1" x14ac:dyDescent="0.2">
      <c r="A184" s="6"/>
      <c r="B184" s="75" t="s">
        <v>368</v>
      </c>
      <c r="C184" s="78" t="s">
        <v>516</v>
      </c>
      <c r="D184" s="369" t="s">
        <v>1364</v>
      </c>
      <c r="E184" s="75" t="s">
        <v>830</v>
      </c>
      <c r="F184" s="101">
        <v>1860</v>
      </c>
      <c r="G184" s="101">
        <v>1860</v>
      </c>
      <c r="H184" s="101" t="s">
        <v>262</v>
      </c>
      <c r="I184" s="171">
        <v>502.25999999999902</v>
      </c>
      <c r="J184" s="171">
        <v>2584.17</v>
      </c>
      <c r="K184" s="340">
        <v>38029</v>
      </c>
      <c r="L184" s="340">
        <v>38988</v>
      </c>
      <c r="M184" s="340" t="s">
        <v>262</v>
      </c>
      <c r="N184" s="318"/>
    </row>
    <row r="185" spans="1:14" ht="16.2" customHeight="1" x14ac:dyDescent="0.2">
      <c r="A185" s="6"/>
      <c r="B185" s="91" t="s">
        <v>369</v>
      </c>
      <c r="C185" s="93" t="s">
        <v>517</v>
      </c>
      <c r="D185" s="374" t="s">
        <v>1365</v>
      </c>
      <c r="E185" s="91" t="s">
        <v>830</v>
      </c>
      <c r="F185" s="106">
        <v>1040</v>
      </c>
      <c r="G185" s="106">
        <v>1040</v>
      </c>
      <c r="H185" s="106" t="s">
        <v>262</v>
      </c>
      <c r="I185" s="177">
        <v>411.02999999999901</v>
      </c>
      <c r="J185" s="177">
        <v>2402.27</v>
      </c>
      <c r="K185" s="346">
        <v>32583</v>
      </c>
      <c r="L185" s="346">
        <v>38988</v>
      </c>
      <c r="M185" s="346" t="s">
        <v>262</v>
      </c>
      <c r="N185" s="318"/>
    </row>
    <row r="186" spans="1:14" ht="16.2" customHeight="1" x14ac:dyDescent="0.2">
      <c r="A186" s="6"/>
      <c r="B186" s="75" t="s">
        <v>370</v>
      </c>
      <c r="C186" s="78" t="s">
        <v>518</v>
      </c>
      <c r="D186" s="369" t="s">
        <v>1366</v>
      </c>
      <c r="E186" s="75" t="s">
        <v>830</v>
      </c>
      <c r="F186" s="101">
        <v>951</v>
      </c>
      <c r="G186" s="101">
        <v>951</v>
      </c>
      <c r="H186" s="101" t="s">
        <v>262</v>
      </c>
      <c r="I186" s="171">
        <v>885.91999999999905</v>
      </c>
      <c r="J186" s="171">
        <v>1640.5400000000002</v>
      </c>
      <c r="K186" s="340">
        <v>32081</v>
      </c>
      <c r="L186" s="340">
        <v>38988</v>
      </c>
      <c r="M186" s="340" t="s">
        <v>262</v>
      </c>
      <c r="N186" s="318"/>
    </row>
    <row r="187" spans="1:14" ht="16.2" customHeight="1" x14ac:dyDescent="0.2">
      <c r="A187" s="6"/>
      <c r="B187" s="91" t="s">
        <v>371</v>
      </c>
      <c r="C187" s="93" t="s">
        <v>519</v>
      </c>
      <c r="D187" s="374" t="s">
        <v>1367</v>
      </c>
      <c r="E187" s="91" t="s">
        <v>830</v>
      </c>
      <c r="F187" s="106">
        <v>905</v>
      </c>
      <c r="G187" s="106">
        <v>905</v>
      </c>
      <c r="H187" s="106" t="s">
        <v>262</v>
      </c>
      <c r="I187" s="177">
        <v>252.16</v>
      </c>
      <c r="J187" s="177">
        <v>1369.2</v>
      </c>
      <c r="K187" s="346">
        <v>38357</v>
      </c>
      <c r="L187" s="346">
        <v>38988</v>
      </c>
      <c r="M187" s="346" t="s">
        <v>262</v>
      </c>
      <c r="N187" s="318"/>
    </row>
    <row r="188" spans="1:14" ht="16.2" customHeight="1" x14ac:dyDescent="0.2">
      <c r="A188" s="6"/>
      <c r="B188" s="75" t="s">
        <v>372</v>
      </c>
      <c r="C188" s="78" t="s">
        <v>520</v>
      </c>
      <c r="D188" s="369" t="s">
        <v>1368</v>
      </c>
      <c r="E188" s="75" t="s">
        <v>830</v>
      </c>
      <c r="F188" s="101">
        <v>774</v>
      </c>
      <c r="G188" s="101">
        <v>774</v>
      </c>
      <c r="H188" s="101" t="s">
        <v>262</v>
      </c>
      <c r="I188" s="171">
        <v>581.64999999999895</v>
      </c>
      <c r="J188" s="171">
        <v>1446.39</v>
      </c>
      <c r="K188" s="340">
        <v>39518</v>
      </c>
      <c r="L188" s="340">
        <v>39569</v>
      </c>
      <c r="M188" s="340" t="s">
        <v>262</v>
      </c>
      <c r="N188" s="318"/>
    </row>
    <row r="189" spans="1:14" ht="16.2" customHeight="1" x14ac:dyDescent="0.2">
      <c r="A189" s="6"/>
      <c r="B189" s="91" t="s">
        <v>373</v>
      </c>
      <c r="C189" s="93" t="s">
        <v>521</v>
      </c>
      <c r="D189" s="374" t="s">
        <v>1369</v>
      </c>
      <c r="E189" s="91" t="s">
        <v>830</v>
      </c>
      <c r="F189" s="106">
        <v>1720</v>
      </c>
      <c r="G189" s="106">
        <v>1720</v>
      </c>
      <c r="H189" s="106" t="s">
        <v>262</v>
      </c>
      <c r="I189" s="177">
        <v>867.24</v>
      </c>
      <c r="J189" s="177">
        <v>2660.78</v>
      </c>
      <c r="K189" s="346">
        <v>39477</v>
      </c>
      <c r="L189" s="346">
        <v>41992</v>
      </c>
      <c r="M189" s="346" t="s">
        <v>262</v>
      </c>
      <c r="N189" s="318"/>
    </row>
    <row r="190" spans="1:14" ht="16.2" customHeight="1" x14ac:dyDescent="0.2">
      <c r="A190" s="6"/>
      <c r="B190" s="75" t="s">
        <v>374</v>
      </c>
      <c r="C190" s="78" t="s">
        <v>522</v>
      </c>
      <c r="D190" s="369" t="s">
        <v>1370</v>
      </c>
      <c r="E190" s="75" t="s">
        <v>830</v>
      </c>
      <c r="F190" s="101">
        <v>489</v>
      </c>
      <c r="G190" s="101">
        <v>489</v>
      </c>
      <c r="H190" s="101" t="s">
        <v>262</v>
      </c>
      <c r="I190" s="171">
        <v>563.59</v>
      </c>
      <c r="J190" s="171">
        <v>933.229999999999</v>
      </c>
      <c r="K190" s="340">
        <v>31093</v>
      </c>
      <c r="L190" s="340">
        <v>38987</v>
      </c>
      <c r="M190" s="340" t="s">
        <v>262</v>
      </c>
      <c r="N190" s="318"/>
    </row>
    <row r="191" spans="1:14" ht="16.2" customHeight="1" x14ac:dyDescent="0.2">
      <c r="A191" s="6"/>
      <c r="B191" s="91" t="s">
        <v>375</v>
      </c>
      <c r="C191" s="93" t="s">
        <v>523</v>
      </c>
      <c r="D191" s="374" t="s">
        <v>1371</v>
      </c>
      <c r="E191" s="91" t="s">
        <v>830</v>
      </c>
      <c r="F191" s="106">
        <v>498</v>
      </c>
      <c r="G191" s="106">
        <v>498</v>
      </c>
      <c r="H191" s="106" t="s">
        <v>262</v>
      </c>
      <c r="I191" s="177">
        <v>593.03999999999905</v>
      </c>
      <c r="J191" s="177">
        <v>1004.53</v>
      </c>
      <c r="K191" s="346">
        <v>39489</v>
      </c>
      <c r="L191" s="346">
        <v>39510</v>
      </c>
      <c r="M191" s="346" t="s">
        <v>262</v>
      </c>
      <c r="N191" s="318"/>
    </row>
    <row r="192" spans="1:14" ht="16.2" customHeight="1" x14ac:dyDescent="0.2">
      <c r="A192" s="6"/>
      <c r="B192" s="75" t="s">
        <v>376</v>
      </c>
      <c r="C192" s="78" t="s">
        <v>524</v>
      </c>
      <c r="D192" s="369" t="s">
        <v>1372</v>
      </c>
      <c r="E192" s="75" t="s">
        <v>830</v>
      </c>
      <c r="F192" s="101">
        <v>1060</v>
      </c>
      <c r="G192" s="101">
        <v>1060</v>
      </c>
      <c r="H192" s="101" t="s">
        <v>262</v>
      </c>
      <c r="I192" s="171">
        <v>990.38</v>
      </c>
      <c r="J192" s="171">
        <v>2272.01999999999</v>
      </c>
      <c r="K192" s="340">
        <v>31787</v>
      </c>
      <c r="L192" s="340">
        <v>38987</v>
      </c>
      <c r="M192" s="340" t="s">
        <v>262</v>
      </c>
      <c r="N192" s="318"/>
    </row>
    <row r="193" spans="1:14" ht="16.2" customHeight="1" x14ac:dyDescent="0.2">
      <c r="A193" s="6"/>
      <c r="B193" s="91" t="s">
        <v>377</v>
      </c>
      <c r="C193" s="93" t="s">
        <v>525</v>
      </c>
      <c r="D193" s="374" t="s">
        <v>1373</v>
      </c>
      <c r="E193" s="91" t="s">
        <v>830</v>
      </c>
      <c r="F193" s="106">
        <v>414</v>
      </c>
      <c r="G193" s="106">
        <v>414</v>
      </c>
      <c r="H193" s="106" t="s">
        <v>262</v>
      </c>
      <c r="I193" s="177">
        <v>260.88</v>
      </c>
      <c r="J193" s="177">
        <v>666.90999999999894</v>
      </c>
      <c r="K193" s="346">
        <v>37663</v>
      </c>
      <c r="L193" s="346">
        <v>38988</v>
      </c>
      <c r="M193" s="346" t="s">
        <v>262</v>
      </c>
      <c r="N193" s="318"/>
    </row>
    <row r="194" spans="1:14" ht="16.2" customHeight="1" x14ac:dyDescent="0.2">
      <c r="A194" s="6"/>
      <c r="B194" s="75" t="s">
        <v>378</v>
      </c>
      <c r="C194" s="78" t="s">
        <v>526</v>
      </c>
      <c r="D194" s="369" t="s">
        <v>1374</v>
      </c>
      <c r="E194" s="75" t="s">
        <v>830</v>
      </c>
      <c r="F194" s="101">
        <v>1790</v>
      </c>
      <c r="G194" s="101">
        <v>1790</v>
      </c>
      <c r="H194" s="101" t="s">
        <v>262</v>
      </c>
      <c r="I194" s="171">
        <v>916.74</v>
      </c>
      <c r="J194" s="171">
        <v>2638.21</v>
      </c>
      <c r="K194" s="340">
        <v>39479</v>
      </c>
      <c r="L194" s="340">
        <v>41992</v>
      </c>
      <c r="M194" s="340" t="s">
        <v>262</v>
      </c>
      <c r="N194" s="318"/>
    </row>
    <row r="195" spans="1:14" ht="16.2" customHeight="1" x14ac:dyDescent="0.2">
      <c r="A195" s="6"/>
      <c r="B195" s="91" t="s">
        <v>379</v>
      </c>
      <c r="C195" s="93" t="s">
        <v>527</v>
      </c>
      <c r="D195" s="374" t="s">
        <v>1375</v>
      </c>
      <c r="E195" s="91" t="s">
        <v>830</v>
      </c>
      <c r="F195" s="106">
        <v>730</v>
      </c>
      <c r="G195" s="106">
        <v>730</v>
      </c>
      <c r="H195" s="106" t="s">
        <v>262</v>
      </c>
      <c r="I195" s="177">
        <v>386.23</v>
      </c>
      <c r="J195" s="177">
        <v>1094.23</v>
      </c>
      <c r="K195" s="346">
        <v>38967</v>
      </c>
      <c r="L195" s="346">
        <v>39135</v>
      </c>
      <c r="M195" s="346" t="s">
        <v>262</v>
      </c>
      <c r="N195" s="318"/>
    </row>
    <row r="196" spans="1:14" ht="16.2" customHeight="1" x14ac:dyDescent="0.2">
      <c r="A196" s="6"/>
      <c r="B196" s="75" t="s">
        <v>380</v>
      </c>
      <c r="C196" s="78" t="s">
        <v>528</v>
      </c>
      <c r="D196" s="369" t="s">
        <v>1376</v>
      </c>
      <c r="E196" s="75" t="s">
        <v>830</v>
      </c>
      <c r="F196" s="101">
        <v>437</v>
      </c>
      <c r="G196" s="101">
        <v>437</v>
      </c>
      <c r="H196" s="101" t="s">
        <v>262</v>
      </c>
      <c r="I196" s="171">
        <v>831.00999999999794</v>
      </c>
      <c r="J196" s="171">
        <v>1374.14</v>
      </c>
      <c r="K196" s="340">
        <v>32387</v>
      </c>
      <c r="L196" s="340">
        <v>39171</v>
      </c>
      <c r="M196" s="340" t="s">
        <v>262</v>
      </c>
      <c r="N196" s="318"/>
    </row>
    <row r="197" spans="1:14" ht="16.2" customHeight="1" x14ac:dyDescent="0.2">
      <c r="A197" s="6"/>
      <c r="B197" s="91" t="s">
        <v>381</v>
      </c>
      <c r="C197" s="93" t="s">
        <v>529</v>
      </c>
      <c r="D197" s="374" t="s">
        <v>1377</v>
      </c>
      <c r="E197" s="91" t="s">
        <v>830</v>
      </c>
      <c r="F197" s="106">
        <v>3800</v>
      </c>
      <c r="G197" s="106">
        <v>3800</v>
      </c>
      <c r="H197" s="106" t="s">
        <v>262</v>
      </c>
      <c r="I197" s="177">
        <v>771.08</v>
      </c>
      <c r="J197" s="177">
        <v>5110.9799999999896</v>
      </c>
      <c r="K197" s="346">
        <v>39072</v>
      </c>
      <c r="L197" s="346">
        <v>41520</v>
      </c>
      <c r="M197" s="346" t="s">
        <v>262</v>
      </c>
      <c r="N197" s="318"/>
    </row>
    <row r="198" spans="1:14" ht="16.2" customHeight="1" x14ac:dyDescent="0.2">
      <c r="A198" s="6"/>
      <c r="B198" s="75" t="s">
        <v>382</v>
      </c>
      <c r="C198" s="78" t="s">
        <v>530</v>
      </c>
      <c r="D198" s="369" t="s">
        <v>1378</v>
      </c>
      <c r="E198" s="75" t="s">
        <v>830</v>
      </c>
      <c r="F198" s="101">
        <v>2420</v>
      </c>
      <c r="G198" s="101">
        <v>2420</v>
      </c>
      <c r="H198" s="101" t="s">
        <v>262</v>
      </c>
      <c r="I198" s="171">
        <v>574.23</v>
      </c>
      <c r="J198" s="171">
        <v>3917.5999999999899</v>
      </c>
      <c r="K198" s="340">
        <v>38049</v>
      </c>
      <c r="L198" s="340">
        <v>38988</v>
      </c>
      <c r="M198" s="340" t="s">
        <v>262</v>
      </c>
      <c r="N198" s="318"/>
    </row>
    <row r="199" spans="1:14" ht="16.2" customHeight="1" x14ac:dyDescent="0.2">
      <c r="A199" s="6"/>
      <c r="B199" s="91" t="s">
        <v>383</v>
      </c>
      <c r="C199" s="93" t="s">
        <v>531</v>
      </c>
      <c r="D199" s="374" t="s">
        <v>1379</v>
      </c>
      <c r="E199" s="91" t="s">
        <v>830</v>
      </c>
      <c r="F199" s="106">
        <v>779</v>
      </c>
      <c r="G199" s="106">
        <v>779</v>
      </c>
      <c r="H199" s="106" t="s">
        <v>262</v>
      </c>
      <c r="I199" s="177">
        <v>273.76999999999902</v>
      </c>
      <c r="J199" s="177">
        <v>1185.3399999999899</v>
      </c>
      <c r="K199" s="346">
        <v>38049</v>
      </c>
      <c r="L199" s="346">
        <v>38988</v>
      </c>
      <c r="M199" s="346" t="s">
        <v>262</v>
      </c>
      <c r="N199" s="318"/>
    </row>
    <row r="200" spans="1:14" ht="16.2" customHeight="1" x14ac:dyDescent="0.2">
      <c r="A200" s="6"/>
      <c r="B200" s="75" t="s">
        <v>384</v>
      </c>
      <c r="C200" s="78" t="s">
        <v>532</v>
      </c>
      <c r="D200" s="369" t="s">
        <v>1380</v>
      </c>
      <c r="E200" s="75" t="s">
        <v>830</v>
      </c>
      <c r="F200" s="101">
        <v>632</v>
      </c>
      <c r="G200" s="101">
        <v>632</v>
      </c>
      <c r="H200" s="101" t="s">
        <v>262</v>
      </c>
      <c r="I200" s="171">
        <v>192.33</v>
      </c>
      <c r="J200" s="171">
        <v>958.47</v>
      </c>
      <c r="K200" s="340">
        <v>37697</v>
      </c>
      <c r="L200" s="340">
        <v>38988</v>
      </c>
      <c r="M200" s="340" t="s">
        <v>262</v>
      </c>
      <c r="N200" s="318"/>
    </row>
    <row r="201" spans="1:14" ht="16.2" customHeight="1" x14ac:dyDescent="0.2">
      <c r="A201" s="6"/>
      <c r="B201" s="91" t="s">
        <v>385</v>
      </c>
      <c r="C201" s="93" t="s">
        <v>533</v>
      </c>
      <c r="D201" s="374" t="s">
        <v>1381</v>
      </c>
      <c r="E201" s="91" t="s">
        <v>830</v>
      </c>
      <c r="F201" s="106">
        <v>528</v>
      </c>
      <c r="G201" s="106">
        <v>528</v>
      </c>
      <c r="H201" s="106" t="s">
        <v>262</v>
      </c>
      <c r="I201" s="177">
        <v>281.63999999999902</v>
      </c>
      <c r="J201" s="177">
        <v>1350.89</v>
      </c>
      <c r="K201" s="346">
        <v>32756</v>
      </c>
      <c r="L201" s="346">
        <v>38987</v>
      </c>
      <c r="M201" s="346" t="s">
        <v>262</v>
      </c>
      <c r="N201" s="318"/>
    </row>
    <row r="202" spans="1:14" ht="16.2" customHeight="1" x14ac:dyDescent="0.2">
      <c r="A202" s="6"/>
      <c r="B202" s="75" t="s">
        <v>386</v>
      </c>
      <c r="C202" s="78" t="s">
        <v>534</v>
      </c>
      <c r="D202" s="369" t="s">
        <v>1382</v>
      </c>
      <c r="E202" s="75" t="s">
        <v>830</v>
      </c>
      <c r="F202" s="101">
        <v>1290</v>
      </c>
      <c r="G202" s="101">
        <v>1290</v>
      </c>
      <c r="H202" s="101" t="s">
        <v>262</v>
      </c>
      <c r="I202" s="171">
        <v>408.94999999999902</v>
      </c>
      <c r="J202" s="171">
        <v>2200.7800000000002</v>
      </c>
      <c r="K202" s="340">
        <v>38359</v>
      </c>
      <c r="L202" s="340">
        <v>38988</v>
      </c>
      <c r="M202" s="340" t="s">
        <v>262</v>
      </c>
      <c r="N202" s="318"/>
    </row>
    <row r="203" spans="1:14" ht="16.2" customHeight="1" x14ac:dyDescent="0.2">
      <c r="A203" s="6"/>
      <c r="B203" s="91" t="s">
        <v>387</v>
      </c>
      <c r="C203" s="93" t="s">
        <v>535</v>
      </c>
      <c r="D203" s="374" t="s">
        <v>1383</v>
      </c>
      <c r="E203" s="91" t="s">
        <v>830</v>
      </c>
      <c r="F203" s="106">
        <v>758</v>
      </c>
      <c r="G203" s="106">
        <v>758</v>
      </c>
      <c r="H203" s="106" t="s">
        <v>262</v>
      </c>
      <c r="I203" s="177">
        <v>348.75</v>
      </c>
      <c r="J203" s="177">
        <v>1073.74</v>
      </c>
      <c r="K203" s="346">
        <v>38049</v>
      </c>
      <c r="L203" s="346">
        <v>38988</v>
      </c>
      <c r="M203" s="346" t="s">
        <v>262</v>
      </c>
      <c r="N203" s="318"/>
    </row>
    <row r="204" spans="1:14" ht="16.2" customHeight="1" x14ac:dyDescent="0.2">
      <c r="A204" s="6"/>
      <c r="B204" s="75" t="s">
        <v>388</v>
      </c>
      <c r="C204" s="78" t="s">
        <v>536</v>
      </c>
      <c r="D204" s="369" t="s">
        <v>1384</v>
      </c>
      <c r="E204" s="75" t="s">
        <v>830</v>
      </c>
      <c r="F204" s="101">
        <v>722</v>
      </c>
      <c r="G204" s="101">
        <v>722</v>
      </c>
      <c r="H204" s="101" t="s">
        <v>262</v>
      </c>
      <c r="I204" s="171">
        <v>388.24</v>
      </c>
      <c r="J204" s="171">
        <v>1159.3499999999899</v>
      </c>
      <c r="K204" s="340">
        <v>37705</v>
      </c>
      <c r="L204" s="340">
        <v>38988</v>
      </c>
      <c r="M204" s="340" t="s">
        <v>262</v>
      </c>
      <c r="N204" s="318"/>
    </row>
    <row r="205" spans="1:14" ht="16.2" customHeight="1" x14ac:dyDescent="0.2">
      <c r="A205" s="6"/>
      <c r="B205" s="91" t="s">
        <v>389</v>
      </c>
      <c r="C205" s="93" t="s">
        <v>537</v>
      </c>
      <c r="D205" s="374" t="s">
        <v>1385</v>
      </c>
      <c r="E205" s="91" t="s">
        <v>830</v>
      </c>
      <c r="F205" s="106">
        <v>640</v>
      </c>
      <c r="G205" s="106">
        <v>640</v>
      </c>
      <c r="H205" s="106" t="s">
        <v>262</v>
      </c>
      <c r="I205" s="177">
        <v>317.85000000000002</v>
      </c>
      <c r="J205" s="177">
        <v>1076.5699999999899</v>
      </c>
      <c r="K205" s="346">
        <v>38030</v>
      </c>
      <c r="L205" s="346">
        <v>38988</v>
      </c>
      <c r="M205" s="346" t="s">
        <v>262</v>
      </c>
      <c r="N205" s="318"/>
    </row>
    <row r="206" spans="1:14" ht="16.2" customHeight="1" x14ac:dyDescent="0.2">
      <c r="A206" s="6"/>
      <c r="B206" s="75" t="s">
        <v>390</v>
      </c>
      <c r="C206" s="78" t="s">
        <v>538</v>
      </c>
      <c r="D206" s="369" t="s">
        <v>1386</v>
      </c>
      <c r="E206" s="75" t="s">
        <v>830</v>
      </c>
      <c r="F206" s="101">
        <v>981</v>
      </c>
      <c r="G206" s="101">
        <v>981</v>
      </c>
      <c r="H206" s="101" t="s">
        <v>262</v>
      </c>
      <c r="I206" s="171">
        <v>502.88999999999902</v>
      </c>
      <c r="J206" s="171">
        <v>1563.1099999999899</v>
      </c>
      <c r="K206" s="340">
        <v>38776</v>
      </c>
      <c r="L206" s="340">
        <v>39135</v>
      </c>
      <c r="M206" s="340" t="s">
        <v>262</v>
      </c>
      <c r="N206" s="318"/>
    </row>
    <row r="207" spans="1:14" ht="16.2" customHeight="1" x14ac:dyDescent="0.2">
      <c r="A207" s="6"/>
      <c r="B207" s="91" t="s">
        <v>391</v>
      </c>
      <c r="C207" s="93" t="s">
        <v>539</v>
      </c>
      <c r="D207" s="374" t="s">
        <v>1387</v>
      </c>
      <c r="E207" s="91" t="s">
        <v>830</v>
      </c>
      <c r="F207" s="106">
        <v>1140</v>
      </c>
      <c r="G207" s="106">
        <v>1140</v>
      </c>
      <c r="H207" s="106" t="s">
        <v>262</v>
      </c>
      <c r="I207" s="177">
        <v>703.46</v>
      </c>
      <c r="J207" s="177">
        <v>2118.4299999999898</v>
      </c>
      <c r="K207" s="346">
        <v>38784</v>
      </c>
      <c r="L207" s="346">
        <v>40555</v>
      </c>
      <c r="M207" s="346" t="s">
        <v>262</v>
      </c>
      <c r="N207" s="318"/>
    </row>
    <row r="208" spans="1:14" ht="16.2" customHeight="1" x14ac:dyDescent="0.2">
      <c r="A208" s="6"/>
      <c r="B208" s="75" t="s">
        <v>392</v>
      </c>
      <c r="C208" s="78" t="s">
        <v>540</v>
      </c>
      <c r="D208" s="369" t="s">
        <v>1388</v>
      </c>
      <c r="E208" s="75" t="s">
        <v>830</v>
      </c>
      <c r="F208" s="101">
        <v>409</v>
      </c>
      <c r="G208" s="101">
        <v>409</v>
      </c>
      <c r="H208" s="101" t="s">
        <v>262</v>
      </c>
      <c r="I208" s="171">
        <v>535.45000000000005</v>
      </c>
      <c r="J208" s="171">
        <v>951.84</v>
      </c>
      <c r="K208" s="340">
        <v>32690</v>
      </c>
      <c r="L208" s="340">
        <v>38987</v>
      </c>
      <c r="M208" s="340" t="s">
        <v>262</v>
      </c>
      <c r="N208" s="318"/>
    </row>
    <row r="209" spans="1:14" ht="16.2" customHeight="1" x14ac:dyDescent="0.2">
      <c r="A209" s="6"/>
      <c r="B209" s="91" t="s">
        <v>393</v>
      </c>
      <c r="C209" s="93" t="s">
        <v>541</v>
      </c>
      <c r="D209" s="374" t="s">
        <v>1389</v>
      </c>
      <c r="E209" s="91" t="s">
        <v>830</v>
      </c>
      <c r="F209" s="106">
        <v>1080</v>
      </c>
      <c r="G209" s="106">
        <v>1080</v>
      </c>
      <c r="H209" s="106" t="s">
        <v>262</v>
      </c>
      <c r="I209" s="177">
        <v>475.41</v>
      </c>
      <c r="J209" s="177">
        <v>2179.8499999999899</v>
      </c>
      <c r="K209" s="346">
        <v>39042</v>
      </c>
      <c r="L209" s="346">
        <v>40367</v>
      </c>
      <c r="M209" s="346" t="s">
        <v>262</v>
      </c>
      <c r="N209" s="318"/>
    </row>
    <row r="210" spans="1:14" ht="16.2" customHeight="1" x14ac:dyDescent="0.2">
      <c r="A210" s="6"/>
      <c r="B210" s="75" t="s">
        <v>394</v>
      </c>
      <c r="C210" s="78" t="s">
        <v>542</v>
      </c>
      <c r="D210" s="369" t="s">
        <v>1390</v>
      </c>
      <c r="E210" s="75" t="s">
        <v>830</v>
      </c>
      <c r="F210" s="101">
        <v>384</v>
      </c>
      <c r="G210" s="101">
        <v>384</v>
      </c>
      <c r="H210" s="101" t="s">
        <v>262</v>
      </c>
      <c r="I210" s="171">
        <v>311.06999999999903</v>
      </c>
      <c r="J210" s="171">
        <v>1101.69</v>
      </c>
      <c r="K210" s="340">
        <v>31831</v>
      </c>
      <c r="L210" s="340">
        <v>38987</v>
      </c>
      <c r="M210" s="340" t="s">
        <v>262</v>
      </c>
      <c r="N210" s="318"/>
    </row>
    <row r="211" spans="1:14" ht="16.2" customHeight="1" x14ac:dyDescent="0.2">
      <c r="A211" s="6"/>
      <c r="B211" s="91" t="s">
        <v>395</v>
      </c>
      <c r="C211" s="93" t="s">
        <v>543</v>
      </c>
      <c r="D211" s="374" t="s">
        <v>1391</v>
      </c>
      <c r="E211" s="91" t="s">
        <v>830</v>
      </c>
      <c r="F211" s="106">
        <v>1910</v>
      </c>
      <c r="G211" s="106">
        <v>1910</v>
      </c>
      <c r="H211" s="106" t="s">
        <v>262</v>
      </c>
      <c r="I211" s="177">
        <v>694.61</v>
      </c>
      <c r="J211" s="177">
        <v>4417.42</v>
      </c>
      <c r="K211" s="346">
        <v>36909</v>
      </c>
      <c r="L211" s="346">
        <v>40883</v>
      </c>
      <c r="M211" s="346" t="s">
        <v>262</v>
      </c>
      <c r="N211" s="318"/>
    </row>
    <row r="212" spans="1:14" ht="16.2" customHeight="1" x14ac:dyDescent="0.2">
      <c r="A212" s="6"/>
      <c r="B212" s="75" t="s">
        <v>396</v>
      </c>
      <c r="C212" s="78" t="s">
        <v>544</v>
      </c>
      <c r="D212" s="369" t="s">
        <v>1392</v>
      </c>
      <c r="E212" s="75" t="s">
        <v>830</v>
      </c>
      <c r="F212" s="101">
        <v>1910</v>
      </c>
      <c r="G212" s="101">
        <v>1910</v>
      </c>
      <c r="H212" s="101" t="s">
        <v>262</v>
      </c>
      <c r="I212" s="171">
        <v>6402.84</v>
      </c>
      <c r="J212" s="171">
        <v>6220.34</v>
      </c>
      <c r="K212" s="340">
        <v>33271</v>
      </c>
      <c r="L212" s="340">
        <v>39428</v>
      </c>
      <c r="M212" s="340" t="s">
        <v>262</v>
      </c>
      <c r="N212" s="318"/>
    </row>
    <row r="213" spans="1:14" ht="28.8" x14ac:dyDescent="0.2">
      <c r="A213" s="6"/>
      <c r="B213" s="91" t="s">
        <v>397</v>
      </c>
      <c r="C213" s="93" t="s">
        <v>545</v>
      </c>
      <c r="D213" s="376" t="s">
        <v>1393</v>
      </c>
      <c r="E213" s="91" t="s">
        <v>830</v>
      </c>
      <c r="F213" s="106">
        <v>1280</v>
      </c>
      <c r="G213" s="106">
        <v>1280</v>
      </c>
      <c r="H213" s="106" t="s">
        <v>262</v>
      </c>
      <c r="I213" s="177">
        <v>2812.25</v>
      </c>
      <c r="J213" s="177">
        <v>3242.0399999999991</v>
      </c>
      <c r="K213" s="346">
        <v>33985</v>
      </c>
      <c r="L213" s="346">
        <v>39430</v>
      </c>
      <c r="M213" s="346" t="s">
        <v>262</v>
      </c>
      <c r="N213" s="318"/>
    </row>
    <row r="214" spans="1:14" ht="16.2" customHeight="1" x14ac:dyDescent="0.2">
      <c r="A214" s="6"/>
      <c r="B214" s="75" t="s">
        <v>398</v>
      </c>
      <c r="C214" s="78" t="s">
        <v>546</v>
      </c>
      <c r="D214" s="369" t="s">
        <v>1394</v>
      </c>
      <c r="E214" s="75" t="s">
        <v>830</v>
      </c>
      <c r="F214" s="101">
        <v>791</v>
      </c>
      <c r="G214" s="101">
        <v>791</v>
      </c>
      <c r="H214" s="101" t="s">
        <v>262</v>
      </c>
      <c r="I214" s="171">
        <v>611.63</v>
      </c>
      <c r="J214" s="171">
        <v>1741.55</v>
      </c>
      <c r="K214" s="340">
        <v>38195</v>
      </c>
      <c r="L214" s="340">
        <v>41068</v>
      </c>
      <c r="M214" s="340" t="s">
        <v>262</v>
      </c>
      <c r="N214" s="318"/>
    </row>
    <row r="215" spans="1:14" ht="16.2" customHeight="1" x14ac:dyDescent="0.2">
      <c r="A215" s="6"/>
      <c r="B215" s="91" t="s">
        <v>399</v>
      </c>
      <c r="C215" s="93" t="s">
        <v>547</v>
      </c>
      <c r="D215" s="374" t="s">
        <v>1395</v>
      </c>
      <c r="E215" s="91" t="s">
        <v>830</v>
      </c>
      <c r="F215" s="106">
        <v>1520</v>
      </c>
      <c r="G215" s="106">
        <v>1520</v>
      </c>
      <c r="H215" s="106" t="s">
        <v>262</v>
      </c>
      <c r="I215" s="177">
        <v>679.77999999999895</v>
      </c>
      <c r="J215" s="177">
        <v>2839.9099999999899</v>
      </c>
      <c r="K215" s="346">
        <v>39721</v>
      </c>
      <c r="L215" s="346">
        <v>40883</v>
      </c>
      <c r="M215" s="346" t="s">
        <v>262</v>
      </c>
      <c r="N215" s="318"/>
    </row>
    <row r="216" spans="1:14" ht="16.2" customHeight="1" x14ac:dyDescent="0.2">
      <c r="A216" s="6"/>
      <c r="B216" s="75" t="s">
        <v>400</v>
      </c>
      <c r="C216" s="78" t="s">
        <v>548</v>
      </c>
      <c r="D216" s="369" t="s">
        <v>1396</v>
      </c>
      <c r="E216" s="75" t="s">
        <v>830</v>
      </c>
      <c r="F216" s="101">
        <v>1940</v>
      </c>
      <c r="G216" s="101">
        <v>1940</v>
      </c>
      <c r="H216" s="101" t="s">
        <v>262</v>
      </c>
      <c r="I216" s="171">
        <v>1614.3199999999899</v>
      </c>
      <c r="J216" s="171">
        <v>4233.6199999999899</v>
      </c>
      <c r="K216" s="340">
        <v>31833</v>
      </c>
      <c r="L216" s="340">
        <v>39353</v>
      </c>
      <c r="M216" s="340" t="s">
        <v>262</v>
      </c>
      <c r="N216" s="318"/>
    </row>
    <row r="217" spans="1:14" ht="16.2" customHeight="1" x14ac:dyDescent="0.2">
      <c r="A217" s="6"/>
      <c r="B217" s="91" t="s">
        <v>401</v>
      </c>
      <c r="C217" s="93" t="s">
        <v>549</v>
      </c>
      <c r="D217" s="374" t="s">
        <v>1397</v>
      </c>
      <c r="E217" s="91" t="s">
        <v>830</v>
      </c>
      <c r="F217" s="106">
        <v>962</v>
      </c>
      <c r="G217" s="106">
        <v>962</v>
      </c>
      <c r="H217" s="106" t="s">
        <v>262</v>
      </c>
      <c r="I217" s="177">
        <v>496.19</v>
      </c>
      <c r="J217" s="177">
        <v>2071.0100000000002</v>
      </c>
      <c r="K217" s="346">
        <v>35866</v>
      </c>
      <c r="L217" s="346">
        <v>39504</v>
      </c>
      <c r="M217" s="346" t="s">
        <v>262</v>
      </c>
      <c r="N217" s="318"/>
    </row>
    <row r="218" spans="1:14" ht="16.2" customHeight="1" x14ac:dyDescent="0.2">
      <c r="A218" s="6"/>
      <c r="B218" s="75" t="s">
        <v>402</v>
      </c>
      <c r="C218" s="78" t="s">
        <v>550</v>
      </c>
      <c r="D218" s="369" t="s">
        <v>1398</v>
      </c>
      <c r="E218" s="75" t="s">
        <v>830</v>
      </c>
      <c r="F218" s="101">
        <v>1020</v>
      </c>
      <c r="G218" s="101">
        <v>1020</v>
      </c>
      <c r="H218" s="101" t="s">
        <v>262</v>
      </c>
      <c r="I218" s="171">
        <v>603.62</v>
      </c>
      <c r="J218" s="171">
        <v>1895.91</v>
      </c>
      <c r="K218" s="340">
        <v>39834</v>
      </c>
      <c r="L218" s="340">
        <v>39875</v>
      </c>
      <c r="M218" s="340" t="s">
        <v>262</v>
      </c>
      <c r="N218" s="318"/>
    </row>
    <row r="219" spans="1:14" ht="16.2" customHeight="1" x14ac:dyDescent="0.2">
      <c r="A219" s="6"/>
      <c r="B219" s="91" t="s">
        <v>403</v>
      </c>
      <c r="C219" s="93" t="s">
        <v>551</v>
      </c>
      <c r="D219" s="374" t="s">
        <v>1399</v>
      </c>
      <c r="E219" s="91" t="s">
        <v>830</v>
      </c>
      <c r="F219" s="106">
        <v>493</v>
      </c>
      <c r="G219" s="106">
        <v>493</v>
      </c>
      <c r="H219" s="106" t="s">
        <v>262</v>
      </c>
      <c r="I219" s="177">
        <v>582.08000000000004</v>
      </c>
      <c r="J219" s="177">
        <v>1218.26</v>
      </c>
      <c r="K219" s="346">
        <v>33655</v>
      </c>
      <c r="L219" s="346">
        <v>38987</v>
      </c>
      <c r="M219" s="346" t="s">
        <v>262</v>
      </c>
      <c r="N219" s="318"/>
    </row>
    <row r="220" spans="1:14" ht="16.2" customHeight="1" x14ac:dyDescent="0.2">
      <c r="A220" s="6"/>
      <c r="B220" s="75" t="s">
        <v>404</v>
      </c>
      <c r="C220" s="78" t="s">
        <v>552</v>
      </c>
      <c r="D220" s="369" t="s">
        <v>1400</v>
      </c>
      <c r="E220" s="75" t="s">
        <v>830</v>
      </c>
      <c r="F220" s="101">
        <v>227</v>
      </c>
      <c r="G220" s="101">
        <v>227</v>
      </c>
      <c r="H220" s="101" t="s">
        <v>262</v>
      </c>
      <c r="I220" s="171">
        <v>288.32999999999902</v>
      </c>
      <c r="J220" s="171">
        <v>590.6</v>
      </c>
      <c r="K220" s="340">
        <v>34071</v>
      </c>
      <c r="L220" s="340">
        <v>38987</v>
      </c>
      <c r="M220" s="340" t="s">
        <v>262</v>
      </c>
      <c r="N220" s="318"/>
    </row>
    <row r="221" spans="1:14" ht="16.2" customHeight="1" x14ac:dyDescent="0.2">
      <c r="A221" s="6"/>
      <c r="B221" s="91" t="s">
        <v>405</v>
      </c>
      <c r="C221" s="93" t="s">
        <v>553</v>
      </c>
      <c r="D221" s="374" t="s">
        <v>1401</v>
      </c>
      <c r="E221" s="91" t="s">
        <v>830</v>
      </c>
      <c r="F221" s="106">
        <v>804</v>
      </c>
      <c r="G221" s="106">
        <v>804</v>
      </c>
      <c r="H221" s="106" t="s">
        <v>262</v>
      </c>
      <c r="I221" s="177">
        <v>652.94000000000005</v>
      </c>
      <c r="J221" s="177">
        <v>1526.01</v>
      </c>
      <c r="K221" s="346">
        <v>38049</v>
      </c>
      <c r="L221" s="346">
        <v>38988</v>
      </c>
      <c r="M221" s="346" t="s">
        <v>262</v>
      </c>
      <c r="N221" s="318"/>
    </row>
    <row r="222" spans="1:14" ht="16.2" customHeight="1" x14ac:dyDescent="0.2">
      <c r="A222" s="6"/>
      <c r="B222" s="75" t="s">
        <v>406</v>
      </c>
      <c r="C222" s="78" t="s">
        <v>554</v>
      </c>
      <c r="D222" s="369" t="s">
        <v>1402</v>
      </c>
      <c r="E222" s="75" t="s">
        <v>830</v>
      </c>
      <c r="F222" s="101">
        <v>633</v>
      </c>
      <c r="G222" s="101">
        <v>633</v>
      </c>
      <c r="H222" s="101" t="s">
        <v>262</v>
      </c>
      <c r="I222" s="171">
        <v>598</v>
      </c>
      <c r="J222" s="171">
        <v>1289.02</v>
      </c>
      <c r="K222" s="340">
        <v>37235</v>
      </c>
      <c r="L222" s="340">
        <v>38987</v>
      </c>
      <c r="M222" s="340" t="s">
        <v>262</v>
      </c>
      <c r="N222" s="318"/>
    </row>
    <row r="223" spans="1:14" ht="16.2" customHeight="1" x14ac:dyDescent="0.2">
      <c r="A223" s="6"/>
      <c r="B223" s="91" t="s">
        <v>407</v>
      </c>
      <c r="C223" s="93" t="s">
        <v>555</v>
      </c>
      <c r="D223" s="374" t="s">
        <v>1403</v>
      </c>
      <c r="E223" s="91" t="s">
        <v>830</v>
      </c>
      <c r="F223" s="106">
        <v>730</v>
      </c>
      <c r="G223" s="106">
        <v>730</v>
      </c>
      <c r="H223" s="106" t="s">
        <v>262</v>
      </c>
      <c r="I223" s="177">
        <v>640</v>
      </c>
      <c r="J223" s="177">
        <v>1445.5899999999899</v>
      </c>
      <c r="K223" s="346">
        <v>37400</v>
      </c>
      <c r="L223" s="346">
        <v>38988</v>
      </c>
      <c r="M223" s="346" t="s">
        <v>262</v>
      </c>
      <c r="N223" s="318"/>
    </row>
    <row r="224" spans="1:14" ht="16.2" customHeight="1" x14ac:dyDescent="0.2">
      <c r="A224" s="6"/>
      <c r="B224" s="75" t="s">
        <v>408</v>
      </c>
      <c r="C224" s="78" t="s">
        <v>556</v>
      </c>
      <c r="D224" s="369" t="s">
        <v>1404</v>
      </c>
      <c r="E224" s="75" t="s">
        <v>830</v>
      </c>
      <c r="F224" s="101">
        <v>488</v>
      </c>
      <c r="G224" s="101">
        <v>488</v>
      </c>
      <c r="H224" s="101" t="s">
        <v>262</v>
      </c>
      <c r="I224" s="171">
        <v>427</v>
      </c>
      <c r="J224" s="171">
        <v>821.47</v>
      </c>
      <c r="K224" s="340">
        <v>38864</v>
      </c>
      <c r="L224" s="340">
        <v>39135</v>
      </c>
      <c r="M224" s="340" t="s">
        <v>262</v>
      </c>
      <c r="N224" s="318"/>
    </row>
    <row r="225" spans="1:14" ht="16.2" customHeight="1" x14ac:dyDescent="0.2">
      <c r="A225" s="6"/>
      <c r="B225" s="91" t="s">
        <v>409</v>
      </c>
      <c r="C225" s="93" t="s">
        <v>557</v>
      </c>
      <c r="D225" s="374" t="s">
        <v>1405</v>
      </c>
      <c r="E225" s="91" t="s">
        <v>830</v>
      </c>
      <c r="F225" s="106">
        <v>469</v>
      </c>
      <c r="G225" s="106">
        <v>469</v>
      </c>
      <c r="H225" s="106" t="s">
        <v>262</v>
      </c>
      <c r="I225" s="177">
        <v>505</v>
      </c>
      <c r="J225" s="177">
        <v>1016.51</v>
      </c>
      <c r="K225" s="346">
        <v>36951</v>
      </c>
      <c r="L225" s="346">
        <v>39420</v>
      </c>
      <c r="M225" s="346" t="s">
        <v>262</v>
      </c>
      <c r="N225" s="318"/>
    </row>
    <row r="226" spans="1:14" ht="16.2" customHeight="1" x14ac:dyDescent="0.2">
      <c r="A226" s="6"/>
      <c r="B226" s="75" t="s">
        <v>410</v>
      </c>
      <c r="C226" s="78" t="s">
        <v>558</v>
      </c>
      <c r="D226" s="369" t="s">
        <v>1406</v>
      </c>
      <c r="E226" s="75" t="s">
        <v>830</v>
      </c>
      <c r="F226" s="101">
        <v>747</v>
      </c>
      <c r="G226" s="101">
        <v>747</v>
      </c>
      <c r="H226" s="101" t="s">
        <v>262</v>
      </c>
      <c r="I226" s="171">
        <v>923.89999999999895</v>
      </c>
      <c r="J226" s="171">
        <v>1933.96</v>
      </c>
      <c r="K226" s="340">
        <v>37072</v>
      </c>
      <c r="L226" s="340">
        <v>39493</v>
      </c>
      <c r="M226" s="340" t="s">
        <v>262</v>
      </c>
      <c r="N226" s="318"/>
    </row>
    <row r="227" spans="1:14" ht="16.2" customHeight="1" x14ac:dyDescent="0.2">
      <c r="A227" s="6"/>
      <c r="B227" s="91" t="s">
        <v>411</v>
      </c>
      <c r="C227" s="93" t="s">
        <v>559</v>
      </c>
      <c r="D227" s="374" t="s">
        <v>1407</v>
      </c>
      <c r="E227" s="91" t="s">
        <v>830</v>
      </c>
      <c r="F227" s="106">
        <v>761</v>
      </c>
      <c r="G227" s="106">
        <v>761</v>
      </c>
      <c r="H227" s="106" t="s">
        <v>262</v>
      </c>
      <c r="I227" s="177">
        <v>323.60000000000002</v>
      </c>
      <c r="J227" s="177">
        <v>1319.3399999999899</v>
      </c>
      <c r="K227" s="346">
        <v>38776</v>
      </c>
      <c r="L227" s="346">
        <v>39135</v>
      </c>
      <c r="M227" s="346" t="s">
        <v>262</v>
      </c>
      <c r="N227" s="318"/>
    </row>
    <row r="228" spans="1:14" ht="16.2" customHeight="1" x14ac:dyDescent="0.2">
      <c r="A228" s="6"/>
      <c r="B228" s="75" t="s">
        <v>412</v>
      </c>
      <c r="C228" s="78" t="s">
        <v>560</v>
      </c>
      <c r="D228" s="369" t="s">
        <v>1408</v>
      </c>
      <c r="E228" s="75" t="s">
        <v>830</v>
      </c>
      <c r="F228" s="101">
        <v>1580</v>
      </c>
      <c r="G228" s="101">
        <v>1580</v>
      </c>
      <c r="H228" s="101" t="s">
        <v>262</v>
      </c>
      <c r="I228" s="171">
        <v>781.45</v>
      </c>
      <c r="J228" s="171">
        <v>3047.8799999999901</v>
      </c>
      <c r="K228" s="340">
        <v>39497</v>
      </c>
      <c r="L228" s="340">
        <v>39539</v>
      </c>
      <c r="M228" s="340" t="s">
        <v>262</v>
      </c>
      <c r="N228" s="318"/>
    </row>
    <row r="229" spans="1:14" ht="16.2" customHeight="1" x14ac:dyDescent="0.2">
      <c r="A229" s="6"/>
      <c r="B229" s="91" t="s">
        <v>413</v>
      </c>
      <c r="C229" s="93" t="s">
        <v>561</v>
      </c>
      <c r="D229" s="374" t="s">
        <v>1409</v>
      </c>
      <c r="E229" s="91" t="s">
        <v>830</v>
      </c>
      <c r="F229" s="106">
        <v>920</v>
      </c>
      <c r="G229" s="106">
        <v>920</v>
      </c>
      <c r="H229" s="106" t="s">
        <v>262</v>
      </c>
      <c r="I229" s="177">
        <v>179.9</v>
      </c>
      <c r="J229" s="177">
        <v>1163.3</v>
      </c>
      <c r="K229" s="346">
        <v>41786</v>
      </c>
      <c r="L229" s="346">
        <v>42307</v>
      </c>
      <c r="M229" s="346" t="s">
        <v>262</v>
      </c>
      <c r="N229" s="318"/>
    </row>
    <row r="230" spans="1:14" ht="16.2" customHeight="1" x14ac:dyDescent="0.2">
      <c r="A230" s="6"/>
      <c r="B230" s="75" t="s">
        <v>414</v>
      </c>
      <c r="C230" s="78" t="s">
        <v>562</v>
      </c>
      <c r="D230" s="369" t="s">
        <v>1410</v>
      </c>
      <c r="E230" s="75" t="s">
        <v>830</v>
      </c>
      <c r="F230" s="101">
        <v>720</v>
      </c>
      <c r="G230" s="101">
        <v>720</v>
      </c>
      <c r="H230" s="101" t="s">
        <v>262</v>
      </c>
      <c r="I230" s="171">
        <v>326.01999999999902</v>
      </c>
      <c r="J230" s="171">
        <v>1401.3199999999899</v>
      </c>
      <c r="K230" s="340">
        <v>41828</v>
      </c>
      <c r="L230" s="340">
        <v>42307</v>
      </c>
      <c r="M230" s="340" t="s">
        <v>262</v>
      </c>
      <c r="N230" s="318"/>
    </row>
    <row r="231" spans="1:14" ht="16.2" customHeight="1" x14ac:dyDescent="0.2">
      <c r="A231" s="6"/>
      <c r="B231" s="91" t="s">
        <v>415</v>
      </c>
      <c r="C231" s="93" t="s">
        <v>563</v>
      </c>
      <c r="D231" s="374" t="s">
        <v>1411</v>
      </c>
      <c r="E231" s="91" t="s">
        <v>840</v>
      </c>
      <c r="F231" s="106">
        <v>652</v>
      </c>
      <c r="G231" s="106">
        <v>652</v>
      </c>
      <c r="H231" s="106" t="s">
        <v>262</v>
      </c>
      <c r="I231" s="177">
        <v>484.87</v>
      </c>
      <c r="J231" s="177">
        <v>2100.4</v>
      </c>
      <c r="K231" s="346">
        <v>39118</v>
      </c>
      <c r="L231" s="346">
        <v>39203</v>
      </c>
      <c r="M231" s="346" t="s">
        <v>262</v>
      </c>
      <c r="N231" s="318"/>
    </row>
    <row r="232" spans="1:14" ht="16.2" customHeight="1" x14ac:dyDescent="0.2">
      <c r="A232" s="6"/>
      <c r="B232" s="75" t="s">
        <v>416</v>
      </c>
      <c r="C232" s="78" t="s">
        <v>564</v>
      </c>
      <c r="D232" s="369" t="s">
        <v>1412</v>
      </c>
      <c r="E232" s="75" t="s">
        <v>840</v>
      </c>
      <c r="F232" s="101">
        <v>735</v>
      </c>
      <c r="G232" s="101">
        <v>735</v>
      </c>
      <c r="H232" s="101" t="s">
        <v>262</v>
      </c>
      <c r="I232" s="171">
        <v>1188.54</v>
      </c>
      <c r="J232" s="171">
        <v>2181.4299999999898</v>
      </c>
      <c r="K232" s="340">
        <v>39766</v>
      </c>
      <c r="L232" s="340">
        <v>39801</v>
      </c>
      <c r="M232" s="340" t="s">
        <v>262</v>
      </c>
      <c r="N232" s="318"/>
    </row>
    <row r="233" spans="1:14" ht="16.2" customHeight="1" x14ac:dyDescent="0.2">
      <c r="A233" s="6"/>
      <c r="B233" s="91" t="s">
        <v>417</v>
      </c>
      <c r="C233" s="93" t="s">
        <v>565</v>
      </c>
      <c r="D233" s="374" t="s">
        <v>1413</v>
      </c>
      <c r="E233" s="91" t="s">
        <v>841</v>
      </c>
      <c r="F233" s="106">
        <v>1620</v>
      </c>
      <c r="G233" s="106">
        <v>1620</v>
      </c>
      <c r="H233" s="106" t="s">
        <v>262</v>
      </c>
      <c r="I233" s="177">
        <v>787.00999999999897</v>
      </c>
      <c r="J233" s="177">
        <v>3210.28</v>
      </c>
      <c r="K233" s="346">
        <v>40063</v>
      </c>
      <c r="L233" s="346">
        <v>40883</v>
      </c>
      <c r="M233" s="346" t="s">
        <v>262</v>
      </c>
      <c r="N233" s="318"/>
    </row>
    <row r="234" spans="1:14" ht="16.2" customHeight="1" x14ac:dyDescent="0.2">
      <c r="A234" s="6"/>
      <c r="B234" s="75" t="s">
        <v>418</v>
      </c>
      <c r="C234" s="78" t="s">
        <v>566</v>
      </c>
      <c r="D234" s="369" t="s">
        <v>1414</v>
      </c>
      <c r="E234" s="75" t="s">
        <v>842</v>
      </c>
      <c r="F234" s="101">
        <v>273</v>
      </c>
      <c r="G234" s="101">
        <v>273</v>
      </c>
      <c r="H234" s="101" t="s">
        <v>262</v>
      </c>
      <c r="I234" s="171">
        <v>1108.69</v>
      </c>
      <c r="J234" s="171">
        <v>1868.69</v>
      </c>
      <c r="K234" s="340">
        <v>38408</v>
      </c>
      <c r="L234" s="340">
        <v>39135</v>
      </c>
      <c r="M234" s="340" t="s">
        <v>262</v>
      </c>
      <c r="N234" s="318"/>
    </row>
    <row r="235" spans="1:14" ht="16.2" customHeight="1" x14ac:dyDescent="0.2">
      <c r="A235" s="6"/>
      <c r="B235" s="91" t="s">
        <v>419</v>
      </c>
      <c r="C235" s="93" t="s">
        <v>567</v>
      </c>
      <c r="D235" s="374" t="s">
        <v>1415</v>
      </c>
      <c r="E235" s="91" t="s">
        <v>842</v>
      </c>
      <c r="F235" s="106">
        <v>274</v>
      </c>
      <c r="G235" s="106">
        <v>274</v>
      </c>
      <c r="H235" s="106" t="s">
        <v>262</v>
      </c>
      <c r="I235" s="177">
        <v>408.19</v>
      </c>
      <c r="J235" s="177">
        <v>1342.44</v>
      </c>
      <c r="K235" s="346">
        <v>38648</v>
      </c>
      <c r="L235" s="346">
        <v>39135</v>
      </c>
      <c r="M235" s="346" t="s">
        <v>262</v>
      </c>
      <c r="N235" s="318"/>
    </row>
    <row r="236" spans="1:14" ht="16.2" customHeight="1" x14ac:dyDescent="0.2">
      <c r="A236" s="6"/>
      <c r="B236" s="75" t="s">
        <v>420</v>
      </c>
      <c r="C236" s="78" t="s">
        <v>568</v>
      </c>
      <c r="D236" s="369" t="s">
        <v>1416</v>
      </c>
      <c r="E236" s="75" t="s">
        <v>843</v>
      </c>
      <c r="F236" s="101">
        <v>502</v>
      </c>
      <c r="G236" s="101">
        <v>502</v>
      </c>
      <c r="H236" s="101" t="s">
        <v>262</v>
      </c>
      <c r="I236" s="171">
        <v>336.1</v>
      </c>
      <c r="J236" s="171">
        <v>2278.4899999999898</v>
      </c>
      <c r="K236" s="340">
        <v>38721</v>
      </c>
      <c r="L236" s="340">
        <v>39171</v>
      </c>
      <c r="M236" s="340" t="s">
        <v>262</v>
      </c>
      <c r="N236" s="318"/>
    </row>
    <row r="237" spans="1:14" ht="16.2" customHeight="1" x14ac:dyDescent="0.2">
      <c r="A237" s="6"/>
      <c r="B237" s="91" t="s">
        <v>421</v>
      </c>
      <c r="C237" s="93" t="s">
        <v>569</v>
      </c>
      <c r="D237" s="374" t="s">
        <v>1417</v>
      </c>
      <c r="E237" s="91" t="s">
        <v>843</v>
      </c>
      <c r="F237" s="106">
        <v>334</v>
      </c>
      <c r="G237" s="106">
        <v>334</v>
      </c>
      <c r="H237" s="106" t="s">
        <v>262</v>
      </c>
      <c r="I237" s="177">
        <v>224.069999999999</v>
      </c>
      <c r="J237" s="177">
        <v>1462.3399999999899</v>
      </c>
      <c r="K237" s="346">
        <v>38620</v>
      </c>
      <c r="L237" s="346">
        <v>39171</v>
      </c>
      <c r="M237" s="346" t="s">
        <v>262</v>
      </c>
      <c r="N237" s="318"/>
    </row>
    <row r="238" spans="1:14" ht="16.2" customHeight="1" x14ac:dyDescent="0.2">
      <c r="A238" s="6"/>
      <c r="B238" s="75" t="s">
        <v>422</v>
      </c>
      <c r="C238" s="78" t="s">
        <v>570</v>
      </c>
      <c r="D238" s="369" t="s">
        <v>1418</v>
      </c>
      <c r="E238" s="75" t="s">
        <v>844</v>
      </c>
      <c r="F238" s="101">
        <v>547</v>
      </c>
      <c r="G238" s="101">
        <v>547</v>
      </c>
      <c r="H238" s="101" t="s">
        <v>262</v>
      </c>
      <c r="I238" s="171">
        <v>642.63999999999896</v>
      </c>
      <c r="J238" s="171">
        <v>2297.9499999999898</v>
      </c>
      <c r="K238" s="340">
        <v>39469</v>
      </c>
      <c r="L238" s="340">
        <v>39505</v>
      </c>
      <c r="M238" s="340" t="s">
        <v>262</v>
      </c>
      <c r="N238" s="318"/>
    </row>
    <row r="239" spans="1:14" ht="16.2" customHeight="1" x14ac:dyDescent="0.2">
      <c r="A239" s="6"/>
      <c r="B239" s="91" t="s">
        <v>423</v>
      </c>
      <c r="C239" s="93" t="s">
        <v>571</v>
      </c>
      <c r="D239" s="374" t="s">
        <v>1419</v>
      </c>
      <c r="E239" s="91" t="s">
        <v>844</v>
      </c>
      <c r="F239" s="106">
        <v>475</v>
      </c>
      <c r="G239" s="106">
        <v>475</v>
      </c>
      <c r="H239" s="106" t="s">
        <v>262</v>
      </c>
      <c r="I239" s="177">
        <v>1441.8499999999899</v>
      </c>
      <c r="J239" s="177">
        <v>2470.6399999999899</v>
      </c>
      <c r="K239" s="346">
        <v>39476</v>
      </c>
      <c r="L239" s="346">
        <v>39505</v>
      </c>
      <c r="M239" s="346" t="s">
        <v>262</v>
      </c>
      <c r="N239" s="318"/>
    </row>
    <row r="240" spans="1:14" ht="16.2" customHeight="1" x14ac:dyDescent="0.2">
      <c r="A240" s="6"/>
      <c r="B240" s="75" t="s">
        <v>424</v>
      </c>
      <c r="C240" s="78" t="s">
        <v>572</v>
      </c>
      <c r="D240" s="369" t="s">
        <v>1420</v>
      </c>
      <c r="E240" s="75" t="s">
        <v>844</v>
      </c>
      <c r="F240" s="101">
        <v>394</v>
      </c>
      <c r="G240" s="101">
        <v>394</v>
      </c>
      <c r="H240" s="101" t="s">
        <v>262</v>
      </c>
      <c r="I240" s="171">
        <v>529.92999999999904</v>
      </c>
      <c r="J240" s="171">
        <v>1787.96</v>
      </c>
      <c r="K240" s="340">
        <v>39469</v>
      </c>
      <c r="L240" s="340">
        <v>39505</v>
      </c>
      <c r="M240" s="340" t="s">
        <v>262</v>
      </c>
      <c r="N240" s="318"/>
    </row>
    <row r="241" spans="1:14" ht="16.2" customHeight="1" x14ac:dyDescent="0.2">
      <c r="A241" s="6"/>
      <c r="B241" s="91" t="s">
        <v>425</v>
      </c>
      <c r="C241" s="93" t="s">
        <v>573</v>
      </c>
      <c r="D241" s="374" t="s">
        <v>1421</v>
      </c>
      <c r="E241" s="91" t="s">
        <v>844</v>
      </c>
      <c r="F241" s="106">
        <v>249</v>
      </c>
      <c r="G241" s="106">
        <v>249</v>
      </c>
      <c r="H241" s="106" t="s">
        <v>262</v>
      </c>
      <c r="I241" s="177">
        <v>269.13999999999902</v>
      </c>
      <c r="J241" s="177">
        <v>1363.6099999999899</v>
      </c>
      <c r="K241" s="346">
        <v>39464</v>
      </c>
      <c r="L241" s="346">
        <v>39505</v>
      </c>
      <c r="M241" s="346" t="s">
        <v>262</v>
      </c>
      <c r="N241" s="318"/>
    </row>
    <row r="242" spans="1:14" ht="16.2" customHeight="1" x14ac:dyDescent="0.2">
      <c r="A242" s="6"/>
      <c r="B242" s="75" t="s">
        <v>426</v>
      </c>
      <c r="C242" s="78" t="s">
        <v>574</v>
      </c>
      <c r="D242" s="369" t="s">
        <v>1422</v>
      </c>
      <c r="E242" s="75" t="s">
        <v>844</v>
      </c>
      <c r="F242" s="101">
        <v>229</v>
      </c>
      <c r="G242" s="101">
        <v>229</v>
      </c>
      <c r="H242" s="101" t="s">
        <v>262</v>
      </c>
      <c r="I242" s="171">
        <v>481.41</v>
      </c>
      <c r="J242" s="171">
        <v>1085.98</v>
      </c>
      <c r="K242" s="340">
        <v>39469</v>
      </c>
      <c r="L242" s="340">
        <v>39505</v>
      </c>
      <c r="M242" s="340" t="s">
        <v>262</v>
      </c>
      <c r="N242" s="318"/>
    </row>
    <row r="243" spans="1:14" ht="16.2" customHeight="1" x14ac:dyDescent="0.2">
      <c r="A243" s="6"/>
      <c r="B243" s="91" t="s">
        <v>427</v>
      </c>
      <c r="C243" s="93" t="s">
        <v>575</v>
      </c>
      <c r="D243" s="374" t="s">
        <v>1423</v>
      </c>
      <c r="E243" s="91" t="s">
        <v>844</v>
      </c>
      <c r="F243" s="106">
        <v>437</v>
      </c>
      <c r="G243" s="106">
        <v>437</v>
      </c>
      <c r="H243" s="106" t="s">
        <v>262</v>
      </c>
      <c r="I243" s="177">
        <v>928.53999999999905</v>
      </c>
      <c r="J243" s="177">
        <v>2228.2199999999898</v>
      </c>
      <c r="K243" s="346">
        <v>39465</v>
      </c>
      <c r="L243" s="346">
        <v>39507</v>
      </c>
      <c r="M243" s="346" t="s">
        <v>262</v>
      </c>
      <c r="N243" s="318"/>
    </row>
    <row r="244" spans="1:14" ht="16.2" customHeight="1" x14ac:dyDescent="0.2">
      <c r="A244" s="6"/>
      <c r="B244" s="75" t="s">
        <v>428</v>
      </c>
      <c r="C244" s="78" t="s">
        <v>576</v>
      </c>
      <c r="D244" s="369" t="s">
        <v>1424</v>
      </c>
      <c r="E244" s="75" t="s">
        <v>844</v>
      </c>
      <c r="F244" s="101">
        <v>616</v>
      </c>
      <c r="G244" s="101">
        <v>616</v>
      </c>
      <c r="H244" s="101" t="s">
        <v>262</v>
      </c>
      <c r="I244" s="171">
        <v>852.78999999999905</v>
      </c>
      <c r="J244" s="171">
        <v>2792.04</v>
      </c>
      <c r="K244" s="340">
        <v>39507</v>
      </c>
      <c r="L244" s="340">
        <v>39533</v>
      </c>
      <c r="M244" s="340" t="s">
        <v>262</v>
      </c>
      <c r="N244" s="318"/>
    </row>
    <row r="245" spans="1:14" ht="16.2" customHeight="1" x14ac:dyDescent="0.2">
      <c r="A245" s="6"/>
      <c r="B245" s="91" t="s">
        <v>429</v>
      </c>
      <c r="C245" s="93" t="s">
        <v>577</v>
      </c>
      <c r="D245" s="374" t="s">
        <v>1427</v>
      </c>
      <c r="E245" s="91" t="s">
        <v>844</v>
      </c>
      <c r="F245" s="106">
        <v>4480</v>
      </c>
      <c r="G245" s="106">
        <v>4480</v>
      </c>
      <c r="H245" s="106" t="s">
        <v>262</v>
      </c>
      <c r="I245" s="177">
        <v>2718.8099999999899</v>
      </c>
      <c r="J245" s="177">
        <v>21239.84</v>
      </c>
      <c r="K245" s="346">
        <v>39475</v>
      </c>
      <c r="L245" s="346">
        <v>40883</v>
      </c>
      <c r="M245" s="346" t="s">
        <v>262</v>
      </c>
      <c r="N245" s="318"/>
    </row>
    <row r="246" spans="1:14" ht="16.2" customHeight="1" x14ac:dyDescent="0.2">
      <c r="A246" s="6"/>
      <c r="B246" s="75" t="s">
        <v>430</v>
      </c>
      <c r="C246" s="78" t="s">
        <v>578</v>
      </c>
      <c r="D246" s="369" t="s">
        <v>1425</v>
      </c>
      <c r="E246" s="75" t="s">
        <v>844</v>
      </c>
      <c r="F246" s="101">
        <v>1730</v>
      </c>
      <c r="G246" s="101">
        <v>1730</v>
      </c>
      <c r="H246" s="101" t="s">
        <v>262</v>
      </c>
      <c r="I246" s="171">
        <v>875.71</v>
      </c>
      <c r="J246" s="171">
        <v>6391.85</v>
      </c>
      <c r="K246" s="340">
        <v>39132</v>
      </c>
      <c r="L246" s="340">
        <v>40883</v>
      </c>
      <c r="M246" s="340" t="s">
        <v>262</v>
      </c>
      <c r="N246" s="318"/>
    </row>
    <row r="247" spans="1:14" ht="16.2" customHeight="1" x14ac:dyDescent="0.2">
      <c r="A247" s="6"/>
      <c r="B247" s="91" t="s">
        <v>431</v>
      </c>
      <c r="C247" s="93" t="s">
        <v>579</v>
      </c>
      <c r="D247" s="374" t="s">
        <v>1426</v>
      </c>
      <c r="E247" s="91" t="s">
        <v>840</v>
      </c>
      <c r="F247" s="106">
        <v>1140</v>
      </c>
      <c r="G247" s="106">
        <v>1140</v>
      </c>
      <c r="H247" s="106" t="s">
        <v>262</v>
      </c>
      <c r="I247" s="177">
        <v>1075.1400000000001</v>
      </c>
      <c r="J247" s="177">
        <v>3821.8899999999899</v>
      </c>
      <c r="K247" s="346">
        <v>39462</v>
      </c>
      <c r="L247" s="346">
        <v>39479</v>
      </c>
      <c r="M247" s="346" t="s">
        <v>262</v>
      </c>
      <c r="N247" s="318"/>
    </row>
    <row r="248" spans="1:14" ht="16.2" customHeight="1" x14ac:dyDescent="0.2">
      <c r="A248" s="6"/>
      <c r="B248" s="75" t="s">
        <v>432</v>
      </c>
      <c r="C248" s="78" t="s">
        <v>580</v>
      </c>
      <c r="D248" s="369" t="s">
        <v>1428</v>
      </c>
      <c r="E248" s="75" t="s">
        <v>840</v>
      </c>
      <c r="F248" s="101">
        <v>466</v>
      </c>
      <c r="G248" s="101">
        <v>466</v>
      </c>
      <c r="H248" s="101" t="s">
        <v>262</v>
      </c>
      <c r="I248" s="171">
        <v>894.52999999999895</v>
      </c>
      <c r="J248" s="171">
        <v>1473.76</v>
      </c>
      <c r="K248" s="340">
        <v>39462</v>
      </c>
      <c r="L248" s="340">
        <v>39479</v>
      </c>
      <c r="M248" s="340" t="s">
        <v>262</v>
      </c>
      <c r="N248" s="318"/>
    </row>
    <row r="249" spans="1:14" ht="16.2" customHeight="1" x14ac:dyDescent="0.2">
      <c r="A249" s="6"/>
      <c r="B249" s="91" t="s">
        <v>433</v>
      </c>
      <c r="C249" s="93" t="s">
        <v>581</v>
      </c>
      <c r="D249" s="374" t="s">
        <v>1429</v>
      </c>
      <c r="E249" s="91" t="s">
        <v>840</v>
      </c>
      <c r="F249" s="106">
        <v>949</v>
      </c>
      <c r="G249" s="106">
        <v>949</v>
      </c>
      <c r="H249" s="106" t="s">
        <v>262</v>
      </c>
      <c r="I249" s="177">
        <v>1274.45</v>
      </c>
      <c r="J249" s="177">
        <v>4482.22</v>
      </c>
      <c r="K249" s="346">
        <v>34936</v>
      </c>
      <c r="L249" s="346">
        <v>39630</v>
      </c>
      <c r="M249" s="346" t="s">
        <v>262</v>
      </c>
      <c r="N249" s="318"/>
    </row>
    <row r="250" spans="1:14" ht="16.2" customHeight="1" x14ac:dyDescent="0.2">
      <c r="A250" s="6"/>
      <c r="B250" s="75" t="s">
        <v>434</v>
      </c>
      <c r="C250" s="78" t="s">
        <v>582</v>
      </c>
      <c r="D250" s="369" t="s">
        <v>1430</v>
      </c>
      <c r="E250" s="75" t="s">
        <v>845</v>
      </c>
      <c r="F250" s="101">
        <v>712</v>
      </c>
      <c r="G250" s="101">
        <v>712</v>
      </c>
      <c r="H250" s="101" t="s">
        <v>262</v>
      </c>
      <c r="I250" s="171">
        <v>710.49</v>
      </c>
      <c r="J250" s="171">
        <v>1686.3299999999899</v>
      </c>
      <c r="K250" s="340">
        <v>38938</v>
      </c>
      <c r="L250" s="340">
        <v>39135</v>
      </c>
      <c r="M250" s="340" t="s">
        <v>262</v>
      </c>
      <c r="N250" s="318"/>
    </row>
    <row r="251" spans="1:14" ht="16.2" customHeight="1" x14ac:dyDescent="0.2">
      <c r="A251" s="6"/>
      <c r="B251" s="91" t="s">
        <v>435</v>
      </c>
      <c r="C251" s="93" t="s">
        <v>583</v>
      </c>
      <c r="D251" s="374" t="s">
        <v>1431</v>
      </c>
      <c r="E251" s="91" t="s">
        <v>845</v>
      </c>
      <c r="F251" s="106">
        <v>553</v>
      </c>
      <c r="G251" s="106">
        <v>553</v>
      </c>
      <c r="H251" s="106" t="s">
        <v>262</v>
      </c>
      <c r="I251" s="177">
        <v>378.27999999999901</v>
      </c>
      <c r="J251" s="177">
        <v>1678.6099999999899</v>
      </c>
      <c r="K251" s="346">
        <v>39466</v>
      </c>
      <c r="L251" s="346">
        <v>39507</v>
      </c>
      <c r="M251" s="346" t="s">
        <v>262</v>
      </c>
      <c r="N251" s="318"/>
    </row>
    <row r="252" spans="1:14" ht="16.2" customHeight="1" x14ac:dyDescent="0.2">
      <c r="A252" s="6"/>
      <c r="B252" s="75" t="s">
        <v>436</v>
      </c>
      <c r="C252" s="78" t="s">
        <v>584</v>
      </c>
      <c r="D252" s="369" t="s">
        <v>1432</v>
      </c>
      <c r="E252" s="75" t="s">
        <v>845</v>
      </c>
      <c r="F252" s="101">
        <v>1020</v>
      </c>
      <c r="G252" s="101">
        <v>1020</v>
      </c>
      <c r="H252" s="101" t="s">
        <v>262</v>
      </c>
      <c r="I252" s="171">
        <v>553.1</v>
      </c>
      <c r="J252" s="171">
        <v>2893.3499999999899</v>
      </c>
      <c r="K252" s="340">
        <v>39625</v>
      </c>
      <c r="L252" s="340">
        <v>39877</v>
      </c>
      <c r="M252" s="340" t="s">
        <v>262</v>
      </c>
      <c r="N252" s="318"/>
    </row>
    <row r="253" spans="1:14" ht="16.2" customHeight="1" x14ac:dyDescent="0.2">
      <c r="A253" s="6"/>
      <c r="B253" s="91" t="s">
        <v>437</v>
      </c>
      <c r="C253" s="93" t="s">
        <v>585</v>
      </c>
      <c r="D253" s="374" t="s">
        <v>1433</v>
      </c>
      <c r="E253" s="91" t="s">
        <v>845</v>
      </c>
      <c r="F253" s="106">
        <v>1590</v>
      </c>
      <c r="G253" s="106">
        <v>1590</v>
      </c>
      <c r="H253" s="106" t="s">
        <v>262</v>
      </c>
      <c r="I253" s="177">
        <v>743.16999999999905</v>
      </c>
      <c r="J253" s="177">
        <v>3876.1</v>
      </c>
      <c r="K253" s="346">
        <v>39659</v>
      </c>
      <c r="L253" s="346">
        <v>40729</v>
      </c>
      <c r="M253" s="346" t="s">
        <v>262</v>
      </c>
      <c r="N253" s="318"/>
    </row>
    <row r="254" spans="1:14" ht="16.2" customHeight="1" x14ac:dyDescent="0.2">
      <c r="A254" s="6"/>
      <c r="B254" s="75" t="s">
        <v>438</v>
      </c>
      <c r="C254" s="78" t="s">
        <v>586</v>
      </c>
      <c r="D254" s="369" t="s">
        <v>1434</v>
      </c>
      <c r="E254" s="75" t="s">
        <v>845</v>
      </c>
      <c r="F254" s="101">
        <v>3770</v>
      </c>
      <c r="G254" s="101">
        <v>3770</v>
      </c>
      <c r="H254" s="101" t="s">
        <v>262</v>
      </c>
      <c r="I254" s="171">
        <v>1145.3199999999899</v>
      </c>
      <c r="J254" s="171">
        <v>9636.5</v>
      </c>
      <c r="K254" s="340">
        <v>39475</v>
      </c>
      <c r="L254" s="340">
        <v>40883</v>
      </c>
      <c r="M254" s="340" t="s">
        <v>262</v>
      </c>
      <c r="N254" s="318"/>
    </row>
    <row r="255" spans="1:14" ht="16.2" customHeight="1" x14ac:dyDescent="0.2">
      <c r="A255" s="6"/>
      <c r="B255" s="91" t="s">
        <v>439</v>
      </c>
      <c r="C255" s="93" t="s">
        <v>587</v>
      </c>
      <c r="D255" s="374" t="s">
        <v>1435</v>
      </c>
      <c r="E255" s="91" t="s">
        <v>845</v>
      </c>
      <c r="F255" s="106">
        <v>652</v>
      </c>
      <c r="G255" s="106">
        <v>652</v>
      </c>
      <c r="H255" s="106" t="s">
        <v>262</v>
      </c>
      <c r="I255" s="177">
        <v>417.94</v>
      </c>
      <c r="J255" s="177">
        <v>1432.75</v>
      </c>
      <c r="K255" s="346">
        <v>39113</v>
      </c>
      <c r="L255" s="346">
        <v>39142</v>
      </c>
      <c r="M255" s="346" t="s">
        <v>262</v>
      </c>
      <c r="N255" s="318"/>
    </row>
    <row r="256" spans="1:14" ht="16.2" customHeight="1" x14ac:dyDescent="0.2">
      <c r="A256" s="6"/>
      <c r="B256" s="75" t="s">
        <v>440</v>
      </c>
      <c r="C256" s="78" t="s">
        <v>588</v>
      </c>
      <c r="D256" s="369" t="s">
        <v>1436</v>
      </c>
      <c r="E256" s="75" t="s">
        <v>845</v>
      </c>
      <c r="F256" s="101">
        <v>794</v>
      </c>
      <c r="G256" s="101">
        <v>794</v>
      </c>
      <c r="H256" s="101" t="s">
        <v>262</v>
      </c>
      <c r="I256" s="171">
        <v>441.76999999999902</v>
      </c>
      <c r="J256" s="171">
        <v>1597.2</v>
      </c>
      <c r="K256" s="340">
        <v>39128</v>
      </c>
      <c r="L256" s="340">
        <v>39150</v>
      </c>
      <c r="M256" s="340" t="s">
        <v>262</v>
      </c>
      <c r="N256" s="318"/>
    </row>
    <row r="257" spans="1:14" ht="16.2" customHeight="1" x14ac:dyDescent="0.2">
      <c r="A257" s="6"/>
      <c r="B257" s="91" t="s">
        <v>441</v>
      </c>
      <c r="C257" s="93" t="s">
        <v>589</v>
      </c>
      <c r="D257" s="374" t="s">
        <v>1437</v>
      </c>
      <c r="E257" s="91" t="s">
        <v>845</v>
      </c>
      <c r="F257" s="106">
        <v>1190</v>
      </c>
      <c r="G257" s="106">
        <v>1190</v>
      </c>
      <c r="H257" s="106" t="s">
        <v>262</v>
      </c>
      <c r="I257" s="177">
        <v>384.47</v>
      </c>
      <c r="J257" s="177">
        <v>2956.4099999999899</v>
      </c>
      <c r="K257" s="346">
        <v>39665</v>
      </c>
      <c r="L257" s="346">
        <v>39786</v>
      </c>
      <c r="M257" s="346" t="s">
        <v>262</v>
      </c>
      <c r="N257" s="318"/>
    </row>
    <row r="258" spans="1:14" ht="16.2" customHeight="1" x14ac:dyDescent="0.2">
      <c r="A258" s="6"/>
      <c r="B258" s="75" t="s">
        <v>442</v>
      </c>
      <c r="C258" s="78" t="s">
        <v>590</v>
      </c>
      <c r="D258" s="369" t="s">
        <v>1438</v>
      </c>
      <c r="E258" s="75" t="s">
        <v>845</v>
      </c>
      <c r="F258" s="101">
        <v>1020</v>
      </c>
      <c r="G258" s="101">
        <v>1020</v>
      </c>
      <c r="H258" s="101" t="s">
        <v>262</v>
      </c>
      <c r="I258" s="171">
        <v>436.6</v>
      </c>
      <c r="J258" s="171">
        <v>2618.13</v>
      </c>
      <c r="K258" s="340">
        <v>39864</v>
      </c>
      <c r="L258" s="340">
        <v>40855</v>
      </c>
      <c r="M258" s="340" t="s">
        <v>262</v>
      </c>
      <c r="N258" s="318"/>
    </row>
    <row r="259" spans="1:14" ht="16.2" customHeight="1" x14ac:dyDescent="0.2">
      <c r="A259" s="6"/>
      <c r="B259" s="91" t="s">
        <v>443</v>
      </c>
      <c r="C259" s="93" t="s">
        <v>591</v>
      </c>
      <c r="D259" s="374" t="s">
        <v>1439</v>
      </c>
      <c r="E259" s="91" t="s">
        <v>845</v>
      </c>
      <c r="F259" s="106">
        <v>1810</v>
      </c>
      <c r="G259" s="106">
        <v>1810</v>
      </c>
      <c r="H259" s="106" t="s">
        <v>262</v>
      </c>
      <c r="I259" s="177">
        <v>694.62</v>
      </c>
      <c r="J259" s="177">
        <v>4231.4099999999899</v>
      </c>
      <c r="K259" s="346">
        <v>39123</v>
      </c>
      <c r="L259" s="346">
        <v>41520</v>
      </c>
      <c r="M259" s="346" t="s">
        <v>262</v>
      </c>
      <c r="N259" s="318"/>
    </row>
    <row r="260" spans="1:14" ht="16.2" customHeight="1" x14ac:dyDescent="0.2">
      <c r="A260" s="6"/>
      <c r="B260" s="75" t="s">
        <v>444</v>
      </c>
      <c r="C260" s="78" t="s">
        <v>592</v>
      </c>
      <c r="D260" s="369" t="s">
        <v>1440</v>
      </c>
      <c r="E260" s="75" t="s">
        <v>846</v>
      </c>
      <c r="F260" s="101">
        <v>588</v>
      </c>
      <c r="G260" s="101">
        <v>588</v>
      </c>
      <c r="H260" s="101" t="s">
        <v>262</v>
      </c>
      <c r="I260" s="171">
        <v>449.00999999999902</v>
      </c>
      <c r="J260" s="171">
        <v>2299.36</v>
      </c>
      <c r="K260" s="340">
        <v>39149</v>
      </c>
      <c r="L260" s="340">
        <v>39218</v>
      </c>
      <c r="M260" s="340" t="s">
        <v>262</v>
      </c>
      <c r="N260" s="318"/>
    </row>
    <row r="261" spans="1:14" ht="16.2" customHeight="1" x14ac:dyDescent="0.2">
      <c r="A261" s="6"/>
      <c r="B261" s="91" t="s">
        <v>445</v>
      </c>
      <c r="C261" s="93" t="s">
        <v>593</v>
      </c>
      <c r="D261" s="374" t="s">
        <v>1441</v>
      </c>
      <c r="E261" s="91" t="s">
        <v>846</v>
      </c>
      <c r="F261" s="106">
        <v>265</v>
      </c>
      <c r="G261" s="106">
        <v>265</v>
      </c>
      <c r="H261" s="106" t="s">
        <v>262</v>
      </c>
      <c r="I261" s="177">
        <v>331.13999999999902</v>
      </c>
      <c r="J261" s="177">
        <v>994.22</v>
      </c>
      <c r="K261" s="346">
        <v>39153</v>
      </c>
      <c r="L261" s="346">
        <v>39218</v>
      </c>
      <c r="M261" s="346" t="s">
        <v>262</v>
      </c>
      <c r="N261" s="318"/>
    </row>
    <row r="262" spans="1:14" ht="16.2" customHeight="1" x14ac:dyDescent="0.2">
      <c r="A262" s="6"/>
      <c r="B262" s="75" t="s">
        <v>446</v>
      </c>
      <c r="C262" s="78" t="s">
        <v>594</v>
      </c>
      <c r="D262" s="369" t="s">
        <v>1442</v>
      </c>
      <c r="E262" s="75" t="s">
        <v>846</v>
      </c>
      <c r="F262" s="101">
        <v>398</v>
      </c>
      <c r="G262" s="101">
        <v>398</v>
      </c>
      <c r="H262" s="101" t="s">
        <v>262</v>
      </c>
      <c r="I262" s="171">
        <v>369.88</v>
      </c>
      <c r="J262" s="171">
        <v>1345.0799999999899</v>
      </c>
      <c r="K262" s="340">
        <v>39492</v>
      </c>
      <c r="L262" s="340">
        <v>39512</v>
      </c>
      <c r="M262" s="340" t="s">
        <v>262</v>
      </c>
      <c r="N262" s="318"/>
    </row>
    <row r="263" spans="1:14" ht="16.2" customHeight="1" x14ac:dyDescent="0.2">
      <c r="A263" s="6"/>
      <c r="B263" s="91" t="s">
        <v>447</v>
      </c>
      <c r="C263" s="93" t="s">
        <v>595</v>
      </c>
      <c r="D263" s="374" t="s">
        <v>1443</v>
      </c>
      <c r="E263" s="91" t="s">
        <v>846</v>
      </c>
      <c r="F263" s="106">
        <v>622</v>
      </c>
      <c r="G263" s="106">
        <v>622</v>
      </c>
      <c r="H263" s="106" t="s">
        <v>262</v>
      </c>
      <c r="I263" s="177">
        <v>490.50999999999902</v>
      </c>
      <c r="J263" s="177">
        <v>2080.0799999999899</v>
      </c>
      <c r="K263" s="346">
        <v>39510</v>
      </c>
      <c r="L263" s="346">
        <v>39526</v>
      </c>
      <c r="M263" s="346" t="s">
        <v>262</v>
      </c>
      <c r="N263" s="318"/>
    </row>
    <row r="264" spans="1:14" ht="16.2" customHeight="1" x14ac:dyDescent="0.2">
      <c r="A264" s="6"/>
      <c r="B264" s="92" t="s">
        <v>448</v>
      </c>
      <c r="C264" s="94" t="s">
        <v>596</v>
      </c>
      <c r="D264" s="375" t="s">
        <v>1444</v>
      </c>
      <c r="E264" s="92" t="s">
        <v>846</v>
      </c>
      <c r="F264" s="107">
        <v>604</v>
      </c>
      <c r="G264" s="107">
        <v>604</v>
      </c>
      <c r="H264" s="107" t="s">
        <v>262</v>
      </c>
      <c r="I264" s="178">
        <v>1010.33</v>
      </c>
      <c r="J264" s="178">
        <v>2194.85</v>
      </c>
      <c r="K264" s="347">
        <v>39518</v>
      </c>
      <c r="L264" s="347">
        <v>39535</v>
      </c>
      <c r="M264" s="347" t="s">
        <v>262</v>
      </c>
      <c r="N264" s="318"/>
    </row>
    <row r="265" spans="1:14" ht="16.2" customHeight="1" x14ac:dyDescent="0.2"/>
    <row r="266" spans="1:14" ht="16.2" customHeight="1" x14ac:dyDescent="0.2">
      <c r="B266" s="295" t="s">
        <v>819</v>
      </c>
      <c r="C266" s="286" t="s">
        <v>611</v>
      </c>
      <c r="D266" s="194" t="s">
        <v>612</v>
      </c>
      <c r="E266" s="194" t="s">
        <v>612</v>
      </c>
      <c r="F266" s="179">
        <f>SUM(F4:F264)</f>
        <v>792658</v>
      </c>
      <c r="G266" s="179">
        <f t="shared" ref="G266:H266" si="0">SUM(G4:G264)</f>
        <v>790578</v>
      </c>
      <c r="H266" s="179">
        <f t="shared" si="0"/>
        <v>2080</v>
      </c>
      <c r="I266" s="180">
        <f t="shared" ref="I266:J266" si="1">SUM(I4:I264)</f>
        <v>828909.53207436367</v>
      </c>
      <c r="J266" s="333">
        <f t="shared" si="1"/>
        <v>2019954.8799999973</v>
      </c>
      <c r="K266" s="194" t="s">
        <v>612</v>
      </c>
      <c r="L266" s="194" t="s">
        <v>612</v>
      </c>
      <c r="M266" s="194" t="s">
        <v>612</v>
      </c>
    </row>
    <row r="267" spans="1:14" ht="16.2" customHeight="1" x14ac:dyDescent="0.2">
      <c r="B267" s="287"/>
      <c r="C267" s="291" t="s">
        <v>613</v>
      </c>
      <c r="D267" s="195" t="s">
        <v>612</v>
      </c>
      <c r="E267" s="195" t="s">
        <v>612</v>
      </c>
      <c r="F267" s="181">
        <f>SUM(F4:F58)</f>
        <v>355638</v>
      </c>
      <c r="G267" s="181">
        <f t="shared" ref="G267" si="2">SUM(G4:G58)</f>
        <v>355638</v>
      </c>
      <c r="H267" s="181" t="s">
        <v>1451</v>
      </c>
      <c r="I267" s="182">
        <f t="shared" ref="I267:J267" si="3">SUM(I4:I58)</f>
        <v>114570.25207436488</v>
      </c>
      <c r="J267" s="182">
        <f t="shared" si="3"/>
        <v>668850.30999999889</v>
      </c>
      <c r="K267" s="195" t="s">
        <v>612</v>
      </c>
      <c r="L267" s="195" t="s">
        <v>612</v>
      </c>
      <c r="M267" s="195" t="s">
        <v>612</v>
      </c>
    </row>
    <row r="268" spans="1:14" ht="16.2" customHeight="1" x14ac:dyDescent="0.2">
      <c r="B268" s="288"/>
      <c r="C268" s="292" t="s">
        <v>614</v>
      </c>
      <c r="D268" s="196" t="s">
        <v>612</v>
      </c>
      <c r="E268" s="196" t="s">
        <v>612</v>
      </c>
      <c r="F268" s="183">
        <f>SUM(F59:F97)</f>
        <v>140153</v>
      </c>
      <c r="G268" s="183">
        <f t="shared" ref="G268:H268" si="4">SUM(G59:G97)</f>
        <v>138073</v>
      </c>
      <c r="H268" s="183">
        <f t="shared" si="4"/>
        <v>2080</v>
      </c>
      <c r="I268" s="184">
        <f t="shared" ref="I268:J268" si="5">SUM(I59:I97)</f>
        <v>199069.97999999995</v>
      </c>
      <c r="J268" s="184">
        <f t="shared" si="5"/>
        <v>371749.89999999932</v>
      </c>
      <c r="K268" s="196" t="s">
        <v>612</v>
      </c>
      <c r="L268" s="196" t="s">
        <v>612</v>
      </c>
      <c r="M268" s="196" t="s">
        <v>612</v>
      </c>
    </row>
    <row r="269" spans="1:14" ht="16.2" customHeight="1" x14ac:dyDescent="0.2">
      <c r="B269" s="289"/>
      <c r="C269" s="293" t="s">
        <v>1163</v>
      </c>
      <c r="D269" s="197" t="s">
        <v>612</v>
      </c>
      <c r="E269" s="197" t="s">
        <v>612</v>
      </c>
      <c r="F269" s="185">
        <f>SUM(F98:F116)</f>
        <v>132810</v>
      </c>
      <c r="G269" s="185">
        <f t="shared" ref="G269" si="6">SUM(G98:G116)</f>
        <v>132810</v>
      </c>
      <c r="H269" s="185" t="s">
        <v>1452</v>
      </c>
      <c r="I269" s="186">
        <f t="shared" ref="I269:J269" si="7">SUM(I98:I116)</f>
        <v>420519.91999999934</v>
      </c>
      <c r="J269" s="186">
        <f t="shared" si="7"/>
        <v>650099.16999999946</v>
      </c>
      <c r="K269" s="197" t="s">
        <v>612</v>
      </c>
      <c r="L269" s="197" t="s">
        <v>612</v>
      </c>
      <c r="M269" s="197" t="s">
        <v>612</v>
      </c>
    </row>
    <row r="270" spans="1:14" ht="16.2" customHeight="1" x14ac:dyDescent="0.2">
      <c r="B270" s="290"/>
      <c r="C270" s="294" t="s">
        <v>615</v>
      </c>
      <c r="D270" s="198" t="s">
        <v>612</v>
      </c>
      <c r="E270" s="198" t="s">
        <v>612</v>
      </c>
      <c r="F270" s="187">
        <f>SUM(F117:F264)</f>
        <v>164057</v>
      </c>
      <c r="G270" s="187">
        <f t="shared" ref="G270" si="8">SUM(G117:G264)</f>
        <v>164057</v>
      </c>
      <c r="H270" s="187" t="s">
        <v>1453</v>
      </c>
      <c r="I270" s="188">
        <f t="shared" ref="I270:J270" si="9">SUM(I117:I264)</f>
        <v>94749.379999999888</v>
      </c>
      <c r="J270" s="188">
        <f t="shared" si="9"/>
        <v>329255.49999999953</v>
      </c>
      <c r="K270" s="198" t="s">
        <v>612</v>
      </c>
      <c r="L270" s="198" t="s">
        <v>612</v>
      </c>
      <c r="M270" s="198" t="s">
        <v>612</v>
      </c>
    </row>
  </sheetData>
  <sheetProtection password="DD24" sheet="1" objects="1" scenarios="1"/>
  <phoneticPr fontId="24"/>
  <pageMargins left="0.78740157480314965" right="0.78740157480314965" top="0.98425196850393704" bottom="0.98425196850393704" header="0.51181102362204722" footer="0.51181102362204722"/>
  <pageSetup paperSize="8" scale="43" fitToHeight="6"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I26"/>
  <sheetViews>
    <sheetView showGridLines="0" zoomScaleNormal="100" workbookViewId="0">
      <pane xSplit="2" topLeftCell="C1" activePane="topRight" state="frozen"/>
      <selection pane="topRight"/>
    </sheetView>
  </sheetViews>
  <sheetFormatPr defaultColWidth="9" defaultRowHeight="23.25" customHeight="1" x14ac:dyDescent="0.3"/>
  <cols>
    <col min="1" max="1" width="3.44140625" style="17" customWidth="1"/>
    <col min="2" max="2" width="24.21875" style="17" bestFit="1" customWidth="1"/>
    <col min="3" max="3" width="16" style="16" customWidth="1"/>
    <col min="4" max="7" width="16" style="351" customWidth="1"/>
    <col min="8" max="8" width="1.44140625" style="351" customWidth="1"/>
    <col min="9" max="9" width="16" style="16" customWidth="1"/>
    <col min="10" max="269" width="16" style="17" customWidth="1"/>
    <col min="270" max="16384" width="9" style="17"/>
  </cols>
  <sheetData>
    <row r="1" spans="1:269" ht="23.25" customHeight="1" x14ac:dyDescent="0.3">
      <c r="B1" s="15" t="s">
        <v>828</v>
      </c>
    </row>
    <row r="2" spans="1:269" ht="23.25" customHeight="1" x14ac:dyDescent="0.3">
      <c r="A2" s="18"/>
      <c r="B2" s="18" t="s">
        <v>827</v>
      </c>
      <c r="C2" s="19"/>
      <c r="D2" s="352"/>
      <c r="E2" s="352"/>
      <c r="F2" s="352"/>
      <c r="G2" s="352"/>
      <c r="H2" s="352"/>
      <c r="I2" s="19"/>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8"/>
      <c r="IX2" s="18"/>
      <c r="IY2" s="18"/>
      <c r="IZ2" s="18"/>
      <c r="JA2" s="18"/>
      <c r="JB2" s="18"/>
      <c r="JC2" s="18"/>
      <c r="JD2" s="18"/>
      <c r="JE2" s="18"/>
      <c r="JF2" s="18"/>
      <c r="JG2" s="18"/>
      <c r="JH2" s="18"/>
      <c r="JI2" s="18"/>
    </row>
    <row r="3" spans="1:269" ht="23.25" customHeight="1" x14ac:dyDescent="0.3">
      <c r="A3" s="200"/>
      <c r="B3" s="61" t="s">
        <v>67</v>
      </c>
      <c r="C3" s="20" t="s">
        <v>1144</v>
      </c>
      <c r="D3" s="20" t="s">
        <v>262</v>
      </c>
      <c r="E3" s="20" t="s">
        <v>262</v>
      </c>
      <c r="F3" s="20" t="s">
        <v>262</v>
      </c>
      <c r="G3" s="20" t="s">
        <v>262</v>
      </c>
      <c r="H3" s="353"/>
      <c r="I3" s="20" t="s">
        <v>74</v>
      </c>
      <c r="J3" s="20" t="s">
        <v>68</v>
      </c>
      <c r="K3" s="20" t="s">
        <v>75</v>
      </c>
      <c r="L3" s="20" t="s">
        <v>69</v>
      </c>
      <c r="M3" s="20" t="s">
        <v>76</v>
      </c>
      <c r="N3" s="20" t="s">
        <v>70</v>
      </c>
      <c r="O3" s="20" t="s">
        <v>77</v>
      </c>
      <c r="P3" s="20" t="s">
        <v>78</v>
      </c>
      <c r="Q3" s="20" t="s">
        <v>79</v>
      </c>
      <c r="R3" s="20" t="s">
        <v>80</v>
      </c>
      <c r="S3" s="20" t="s">
        <v>81</v>
      </c>
      <c r="T3" s="20" t="s">
        <v>82</v>
      </c>
      <c r="U3" s="20" t="s">
        <v>83</v>
      </c>
      <c r="V3" s="20" t="s">
        <v>84</v>
      </c>
      <c r="W3" s="20" t="s">
        <v>85</v>
      </c>
      <c r="X3" s="20" t="s">
        <v>86</v>
      </c>
      <c r="Y3" s="20" t="s">
        <v>87</v>
      </c>
      <c r="Z3" s="20" t="s">
        <v>88</v>
      </c>
      <c r="AA3" s="20" t="s">
        <v>89</v>
      </c>
      <c r="AB3" s="20" t="s">
        <v>90</v>
      </c>
      <c r="AC3" s="20" t="s">
        <v>91</v>
      </c>
      <c r="AD3" s="20" t="s">
        <v>92</v>
      </c>
      <c r="AE3" s="20" t="s">
        <v>93</v>
      </c>
      <c r="AF3" s="20" t="s">
        <v>94</v>
      </c>
      <c r="AG3" s="20" t="s">
        <v>95</v>
      </c>
      <c r="AH3" s="20" t="s">
        <v>96</v>
      </c>
      <c r="AI3" s="20" t="s">
        <v>97</v>
      </c>
      <c r="AJ3" s="20" t="s">
        <v>98</v>
      </c>
      <c r="AK3" s="20" t="s">
        <v>99</v>
      </c>
      <c r="AL3" s="20" t="s">
        <v>100</v>
      </c>
      <c r="AM3" s="20" t="s">
        <v>101</v>
      </c>
      <c r="AN3" s="20" t="s">
        <v>102</v>
      </c>
      <c r="AO3" s="20" t="s">
        <v>103</v>
      </c>
      <c r="AP3" s="20" t="s">
        <v>104</v>
      </c>
      <c r="AQ3" s="20" t="s">
        <v>105</v>
      </c>
      <c r="AR3" s="20" t="s">
        <v>106</v>
      </c>
      <c r="AS3" s="20" t="s">
        <v>107</v>
      </c>
      <c r="AT3" s="20" t="s">
        <v>108</v>
      </c>
      <c r="AU3" s="20" t="s">
        <v>109</v>
      </c>
      <c r="AV3" s="20" t="s">
        <v>110</v>
      </c>
      <c r="AW3" s="20" t="s">
        <v>111</v>
      </c>
      <c r="AX3" s="20" t="s">
        <v>112</v>
      </c>
      <c r="AY3" s="20" t="s">
        <v>113</v>
      </c>
      <c r="AZ3" s="20" t="s">
        <v>114</v>
      </c>
      <c r="BA3" s="20" t="s">
        <v>115</v>
      </c>
      <c r="BB3" s="20" t="s">
        <v>116</v>
      </c>
      <c r="BC3" s="20" t="s">
        <v>117</v>
      </c>
      <c r="BD3" s="20" t="s">
        <v>118</v>
      </c>
      <c r="BE3" s="20" t="s">
        <v>119</v>
      </c>
      <c r="BF3" s="20" t="s">
        <v>120</v>
      </c>
      <c r="BG3" s="20" t="s">
        <v>121</v>
      </c>
      <c r="BH3" s="20" t="s">
        <v>122</v>
      </c>
      <c r="BI3" s="20" t="s">
        <v>123</v>
      </c>
      <c r="BJ3" s="20" t="s">
        <v>124</v>
      </c>
      <c r="BK3" s="20" t="s">
        <v>125</v>
      </c>
      <c r="BL3" s="20" t="s">
        <v>184</v>
      </c>
      <c r="BM3" s="20" t="s">
        <v>185</v>
      </c>
      <c r="BN3" s="20" t="s">
        <v>186</v>
      </c>
      <c r="BO3" s="20" t="s">
        <v>187</v>
      </c>
      <c r="BP3" s="20" t="s">
        <v>188</v>
      </c>
      <c r="BQ3" s="20" t="s">
        <v>189</v>
      </c>
      <c r="BR3" s="20" t="s">
        <v>190</v>
      </c>
      <c r="BS3" s="20" t="s">
        <v>191</v>
      </c>
      <c r="BT3" s="20" t="s">
        <v>192</v>
      </c>
      <c r="BU3" s="20" t="s">
        <v>193</v>
      </c>
      <c r="BV3" s="20" t="s">
        <v>194</v>
      </c>
      <c r="BW3" s="20" t="s">
        <v>195</v>
      </c>
      <c r="BX3" s="20" t="s">
        <v>196</v>
      </c>
      <c r="BY3" s="20" t="s">
        <v>197</v>
      </c>
      <c r="BZ3" s="20" t="s">
        <v>198</v>
      </c>
      <c r="CA3" s="20" t="s">
        <v>199</v>
      </c>
      <c r="CB3" s="20" t="s">
        <v>200</v>
      </c>
      <c r="CC3" s="20" t="s">
        <v>201</v>
      </c>
      <c r="CD3" s="20" t="s">
        <v>202</v>
      </c>
      <c r="CE3" s="20" t="s">
        <v>203</v>
      </c>
      <c r="CF3" s="20" t="s">
        <v>204</v>
      </c>
      <c r="CG3" s="20" t="s">
        <v>205</v>
      </c>
      <c r="CH3" s="20" t="s">
        <v>206</v>
      </c>
      <c r="CI3" s="20" t="s">
        <v>207</v>
      </c>
      <c r="CJ3" s="20" t="s">
        <v>208</v>
      </c>
      <c r="CK3" s="20" t="s">
        <v>209</v>
      </c>
      <c r="CL3" s="20" t="s">
        <v>210</v>
      </c>
      <c r="CM3" s="20" t="s">
        <v>211</v>
      </c>
      <c r="CN3" s="20" t="s">
        <v>212</v>
      </c>
      <c r="CO3" s="20" t="s">
        <v>213</v>
      </c>
      <c r="CP3" s="20" t="s">
        <v>214</v>
      </c>
      <c r="CQ3" s="20" t="s">
        <v>215</v>
      </c>
      <c r="CR3" s="20" t="s">
        <v>216</v>
      </c>
      <c r="CS3" s="20" t="s">
        <v>217</v>
      </c>
      <c r="CT3" s="20" t="s">
        <v>218</v>
      </c>
      <c r="CU3" s="20" t="s">
        <v>219</v>
      </c>
      <c r="CV3" s="20" t="s">
        <v>220</v>
      </c>
      <c r="CW3" s="20" t="s">
        <v>221</v>
      </c>
      <c r="CX3" s="20" t="s">
        <v>222</v>
      </c>
      <c r="CY3" s="20" t="s">
        <v>263</v>
      </c>
      <c r="CZ3" s="20" t="s">
        <v>264</v>
      </c>
      <c r="DA3" s="20" t="s">
        <v>265</v>
      </c>
      <c r="DB3" s="20" t="s">
        <v>266</v>
      </c>
      <c r="DC3" s="20" t="s">
        <v>267</v>
      </c>
      <c r="DD3" s="20" t="s">
        <v>268</v>
      </c>
      <c r="DE3" s="20" t="s">
        <v>269</v>
      </c>
      <c r="DF3" s="20" t="s">
        <v>270</v>
      </c>
      <c r="DG3" s="20" t="s">
        <v>271</v>
      </c>
      <c r="DH3" s="20" t="s">
        <v>272</v>
      </c>
      <c r="DI3" s="20" t="s">
        <v>273</v>
      </c>
      <c r="DJ3" s="20" t="s">
        <v>274</v>
      </c>
      <c r="DK3" s="20" t="s">
        <v>275</v>
      </c>
      <c r="DL3" s="20" t="s">
        <v>276</v>
      </c>
      <c r="DM3" s="20" t="s">
        <v>277</v>
      </c>
      <c r="DN3" s="20" t="s">
        <v>278</v>
      </c>
      <c r="DO3" s="20" t="s">
        <v>279</v>
      </c>
      <c r="DP3" s="20" t="s">
        <v>280</v>
      </c>
      <c r="DQ3" s="20" t="s">
        <v>281</v>
      </c>
      <c r="DR3" s="20" t="s">
        <v>301</v>
      </c>
      <c r="DS3" s="20" t="s">
        <v>302</v>
      </c>
      <c r="DT3" s="20" t="s">
        <v>303</v>
      </c>
      <c r="DU3" s="20" t="s">
        <v>304</v>
      </c>
      <c r="DV3" s="20" t="s">
        <v>305</v>
      </c>
      <c r="DW3" s="20" t="s">
        <v>306</v>
      </c>
      <c r="DX3" s="20" t="s">
        <v>307</v>
      </c>
      <c r="DY3" s="20" t="s">
        <v>308</v>
      </c>
      <c r="DZ3" s="20" t="s">
        <v>309</v>
      </c>
      <c r="EA3" s="20" t="s">
        <v>310</v>
      </c>
      <c r="EB3" s="20" t="s">
        <v>311</v>
      </c>
      <c r="EC3" s="20" t="s">
        <v>312</v>
      </c>
      <c r="ED3" s="20" t="s">
        <v>313</v>
      </c>
      <c r="EE3" s="20" t="s">
        <v>314</v>
      </c>
      <c r="EF3" s="20" t="s">
        <v>315</v>
      </c>
      <c r="EG3" s="20" t="s">
        <v>316</v>
      </c>
      <c r="EH3" s="20" t="s">
        <v>317</v>
      </c>
      <c r="EI3" s="20" t="s">
        <v>318</v>
      </c>
      <c r="EJ3" s="20" t="s">
        <v>319</v>
      </c>
      <c r="EK3" s="20" t="s">
        <v>320</v>
      </c>
      <c r="EL3" s="20" t="s">
        <v>321</v>
      </c>
      <c r="EM3" s="20" t="s">
        <v>322</v>
      </c>
      <c r="EN3" s="20" t="s">
        <v>323</v>
      </c>
      <c r="EO3" s="20" t="s">
        <v>324</v>
      </c>
      <c r="EP3" s="20" t="s">
        <v>325</v>
      </c>
      <c r="EQ3" s="20" t="s">
        <v>326</v>
      </c>
      <c r="ER3" s="20" t="s">
        <v>327</v>
      </c>
      <c r="ES3" s="20" t="s">
        <v>328</v>
      </c>
      <c r="ET3" s="20" t="s">
        <v>329</v>
      </c>
      <c r="EU3" s="20" t="s">
        <v>330</v>
      </c>
      <c r="EV3" s="20" t="s">
        <v>331</v>
      </c>
      <c r="EW3" s="20" t="s">
        <v>332</v>
      </c>
      <c r="EX3" s="20" t="s">
        <v>333</v>
      </c>
      <c r="EY3" s="20" t="s">
        <v>334</v>
      </c>
      <c r="EZ3" s="20" t="s">
        <v>335</v>
      </c>
      <c r="FA3" s="20" t="s">
        <v>336</v>
      </c>
      <c r="FB3" s="20" t="s">
        <v>337</v>
      </c>
      <c r="FC3" s="20" t="s">
        <v>338</v>
      </c>
      <c r="FD3" s="20" t="s">
        <v>339</v>
      </c>
      <c r="FE3" s="20" t="s">
        <v>340</v>
      </c>
      <c r="FF3" s="20" t="s">
        <v>341</v>
      </c>
      <c r="FG3" s="20" t="s">
        <v>342</v>
      </c>
      <c r="FH3" s="20" t="s">
        <v>343</v>
      </c>
      <c r="FI3" s="20" t="s">
        <v>344</v>
      </c>
      <c r="FJ3" s="20" t="s">
        <v>345</v>
      </c>
      <c r="FK3" s="20" t="s">
        <v>346</v>
      </c>
      <c r="FL3" s="20" t="s">
        <v>347</v>
      </c>
      <c r="FM3" s="20" t="s">
        <v>348</v>
      </c>
      <c r="FN3" s="20" t="s">
        <v>349</v>
      </c>
      <c r="FO3" s="20" t="s">
        <v>350</v>
      </c>
      <c r="FP3" s="20" t="s">
        <v>351</v>
      </c>
      <c r="FQ3" s="20" t="s">
        <v>352</v>
      </c>
      <c r="FR3" s="20" t="s">
        <v>353</v>
      </c>
      <c r="FS3" s="20" t="s">
        <v>354</v>
      </c>
      <c r="FT3" s="20" t="s">
        <v>355</v>
      </c>
      <c r="FU3" s="20" t="s">
        <v>356</v>
      </c>
      <c r="FV3" s="20" t="s">
        <v>357</v>
      </c>
      <c r="FW3" s="20" t="s">
        <v>358</v>
      </c>
      <c r="FX3" s="20" t="s">
        <v>359</v>
      </c>
      <c r="FY3" s="20" t="s">
        <v>360</v>
      </c>
      <c r="FZ3" s="20" t="s">
        <v>361</v>
      </c>
      <c r="GA3" s="20" t="s">
        <v>362</v>
      </c>
      <c r="GB3" s="20" t="s">
        <v>363</v>
      </c>
      <c r="GC3" s="20" t="s">
        <v>364</v>
      </c>
      <c r="GD3" s="20" t="s">
        <v>365</v>
      </c>
      <c r="GE3" s="20" t="s">
        <v>366</v>
      </c>
      <c r="GF3" s="20" t="s">
        <v>367</v>
      </c>
      <c r="GG3" s="20" t="s">
        <v>368</v>
      </c>
      <c r="GH3" s="20" t="s">
        <v>369</v>
      </c>
      <c r="GI3" s="20" t="s">
        <v>370</v>
      </c>
      <c r="GJ3" s="20" t="s">
        <v>371</v>
      </c>
      <c r="GK3" s="20" t="s">
        <v>372</v>
      </c>
      <c r="GL3" s="20" t="s">
        <v>373</v>
      </c>
      <c r="GM3" s="20" t="s">
        <v>374</v>
      </c>
      <c r="GN3" s="20" t="s">
        <v>375</v>
      </c>
      <c r="GO3" s="20" t="s">
        <v>376</v>
      </c>
      <c r="GP3" s="20" t="s">
        <v>377</v>
      </c>
      <c r="GQ3" s="20" t="s">
        <v>378</v>
      </c>
      <c r="GR3" s="20" t="s">
        <v>379</v>
      </c>
      <c r="GS3" s="20" t="s">
        <v>380</v>
      </c>
      <c r="GT3" s="20" t="s">
        <v>381</v>
      </c>
      <c r="GU3" s="20" t="s">
        <v>382</v>
      </c>
      <c r="GV3" s="20" t="s">
        <v>383</v>
      </c>
      <c r="GW3" s="20" t="s">
        <v>384</v>
      </c>
      <c r="GX3" s="20" t="s">
        <v>385</v>
      </c>
      <c r="GY3" s="20" t="s">
        <v>386</v>
      </c>
      <c r="GZ3" s="20" t="s">
        <v>387</v>
      </c>
      <c r="HA3" s="20" t="s">
        <v>388</v>
      </c>
      <c r="HB3" s="20" t="s">
        <v>389</v>
      </c>
      <c r="HC3" s="20" t="s">
        <v>390</v>
      </c>
      <c r="HD3" s="20" t="s">
        <v>391</v>
      </c>
      <c r="HE3" s="20" t="s">
        <v>392</v>
      </c>
      <c r="HF3" s="20" t="s">
        <v>393</v>
      </c>
      <c r="HG3" s="20" t="s">
        <v>394</v>
      </c>
      <c r="HH3" s="20" t="s">
        <v>395</v>
      </c>
      <c r="HI3" s="20" t="s">
        <v>396</v>
      </c>
      <c r="HJ3" s="20" t="s">
        <v>397</v>
      </c>
      <c r="HK3" s="20" t="s">
        <v>398</v>
      </c>
      <c r="HL3" s="20" t="s">
        <v>399</v>
      </c>
      <c r="HM3" s="20" t="s">
        <v>400</v>
      </c>
      <c r="HN3" s="20" t="s">
        <v>401</v>
      </c>
      <c r="HO3" s="20" t="s">
        <v>402</v>
      </c>
      <c r="HP3" s="20" t="s">
        <v>403</v>
      </c>
      <c r="HQ3" s="20" t="s">
        <v>404</v>
      </c>
      <c r="HR3" s="20" t="s">
        <v>405</v>
      </c>
      <c r="HS3" s="20" t="s">
        <v>406</v>
      </c>
      <c r="HT3" s="20" t="s">
        <v>407</v>
      </c>
      <c r="HU3" s="20" t="s">
        <v>408</v>
      </c>
      <c r="HV3" s="20" t="s">
        <v>409</v>
      </c>
      <c r="HW3" s="20" t="s">
        <v>410</v>
      </c>
      <c r="HX3" s="20" t="s">
        <v>411</v>
      </c>
      <c r="HY3" s="20" t="s">
        <v>412</v>
      </c>
      <c r="HZ3" s="20" t="s">
        <v>413</v>
      </c>
      <c r="IA3" s="20" t="s">
        <v>414</v>
      </c>
      <c r="IB3" s="20" t="s">
        <v>415</v>
      </c>
      <c r="IC3" s="20" t="s">
        <v>416</v>
      </c>
      <c r="ID3" s="20" t="s">
        <v>417</v>
      </c>
      <c r="IE3" s="20" t="s">
        <v>418</v>
      </c>
      <c r="IF3" s="20" t="s">
        <v>419</v>
      </c>
      <c r="IG3" s="20" t="s">
        <v>420</v>
      </c>
      <c r="IH3" s="20" t="s">
        <v>421</v>
      </c>
      <c r="II3" s="20" t="s">
        <v>422</v>
      </c>
      <c r="IJ3" s="20" t="s">
        <v>423</v>
      </c>
      <c r="IK3" s="20" t="s">
        <v>424</v>
      </c>
      <c r="IL3" s="20" t="s">
        <v>425</v>
      </c>
      <c r="IM3" s="20" t="s">
        <v>426</v>
      </c>
      <c r="IN3" s="20" t="s">
        <v>427</v>
      </c>
      <c r="IO3" s="20" t="s">
        <v>428</v>
      </c>
      <c r="IP3" s="20" t="s">
        <v>429</v>
      </c>
      <c r="IQ3" s="20" t="s">
        <v>430</v>
      </c>
      <c r="IR3" s="20" t="s">
        <v>431</v>
      </c>
      <c r="IS3" s="20" t="s">
        <v>432</v>
      </c>
      <c r="IT3" s="20" t="s">
        <v>433</v>
      </c>
      <c r="IU3" s="20" t="s">
        <v>434</v>
      </c>
      <c r="IV3" s="20" t="s">
        <v>435</v>
      </c>
      <c r="IW3" s="20" t="s">
        <v>436</v>
      </c>
      <c r="IX3" s="20" t="s">
        <v>437</v>
      </c>
      <c r="IY3" s="20" t="s">
        <v>438</v>
      </c>
      <c r="IZ3" s="20" t="s">
        <v>439</v>
      </c>
      <c r="JA3" s="20" t="s">
        <v>440</v>
      </c>
      <c r="JB3" s="20" t="s">
        <v>441</v>
      </c>
      <c r="JC3" s="20" t="s">
        <v>442</v>
      </c>
      <c r="JD3" s="20" t="s">
        <v>443</v>
      </c>
      <c r="JE3" s="20" t="s">
        <v>444</v>
      </c>
      <c r="JF3" s="20" t="s">
        <v>445</v>
      </c>
      <c r="JG3" s="20" t="s">
        <v>446</v>
      </c>
      <c r="JH3" s="20" t="s">
        <v>447</v>
      </c>
      <c r="JI3" s="20" t="s">
        <v>448</v>
      </c>
    </row>
    <row r="4" spans="1:269" s="22" customFormat="1" ht="30" customHeight="1" x14ac:dyDescent="0.3">
      <c r="A4" s="201"/>
      <c r="B4" s="62" t="s">
        <v>0</v>
      </c>
      <c r="C4" s="21" t="s">
        <v>818</v>
      </c>
      <c r="D4" s="21" t="s">
        <v>1162</v>
      </c>
      <c r="E4" s="21" t="s">
        <v>1164</v>
      </c>
      <c r="F4" s="21" t="s">
        <v>1165</v>
      </c>
      <c r="G4" s="21" t="s">
        <v>1166</v>
      </c>
      <c r="H4" s="354"/>
      <c r="I4" s="21" t="s">
        <v>126</v>
      </c>
      <c r="J4" s="21" t="s">
        <v>127</v>
      </c>
      <c r="K4" s="21" t="s">
        <v>128</v>
      </c>
      <c r="L4" s="21" t="s">
        <v>129</v>
      </c>
      <c r="M4" s="21" t="s">
        <v>130</v>
      </c>
      <c r="N4" s="21" t="s">
        <v>131</v>
      </c>
      <c r="O4" s="21" t="s">
        <v>132</v>
      </c>
      <c r="P4" s="21" t="s">
        <v>133</v>
      </c>
      <c r="Q4" s="21" t="s">
        <v>134</v>
      </c>
      <c r="R4" s="21" t="s">
        <v>135</v>
      </c>
      <c r="S4" s="21" t="s">
        <v>136</v>
      </c>
      <c r="T4" s="21" t="s">
        <v>137</v>
      </c>
      <c r="U4" s="21" t="s">
        <v>138</v>
      </c>
      <c r="V4" s="21" t="s">
        <v>139</v>
      </c>
      <c r="W4" s="21" t="s">
        <v>140</v>
      </c>
      <c r="X4" s="21" t="s">
        <v>141</v>
      </c>
      <c r="Y4" s="21" t="s">
        <v>142</v>
      </c>
      <c r="Z4" s="21" t="s">
        <v>143</v>
      </c>
      <c r="AA4" s="21" t="s">
        <v>144</v>
      </c>
      <c r="AB4" s="21" t="s">
        <v>145</v>
      </c>
      <c r="AC4" s="21" t="s">
        <v>146</v>
      </c>
      <c r="AD4" s="21" t="s">
        <v>147</v>
      </c>
      <c r="AE4" s="21" t="s">
        <v>148</v>
      </c>
      <c r="AF4" s="21" t="s">
        <v>149</v>
      </c>
      <c r="AG4" s="21" t="s">
        <v>150</v>
      </c>
      <c r="AH4" s="21" t="s">
        <v>151</v>
      </c>
      <c r="AI4" s="21" t="s">
        <v>152</v>
      </c>
      <c r="AJ4" s="21" t="s">
        <v>153</v>
      </c>
      <c r="AK4" s="21" t="s">
        <v>154</v>
      </c>
      <c r="AL4" s="21" t="s">
        <v>155</v>
      </c>
      <c r="AM4" s="21" t="s">
        <v>156</v>
      </c>
      <c r="AN4" s="21" t="s">
        <v>157</v>
      </c>
      <c r="AO4" s="21" t="s">
        <v>158</v>
      </c>
      <c r="AP4" s="21" t="s">
        <v>159</v>
      </c>
      <c r="AQ4" s="21" t="s">
        <v>160</v>
      </c>
      <c r="AR4" s="21" t="s">
        <v>161</v>
      </c>
      <c r="AS4" s="21" t="s">
        <v>162</v>
      </c>
      <c r="AT4" s="21" t="s">
        <v>163</v>
      </c>
      <c r="AU4" s="21" t="s">
        <v>164</v>
      </c>
      <c r="AV4" s="21" t="s">
        <v>165</v>
      </c>
      <c r="AW4" s="21" t="s">
        <v>166</v>
      </c>
      <c r="AX4" s="21" t="s">
        <v>167</v>
      </c>
      <c r="AY4" s="21" t="s">
        <v>168</v>
      </c>
      <c r="AZ4" s="21" t="s">
        <v>169</v>
      </c>
      <c r="BA4" s="21" t="s">
        <v>170</v>
      </c>
      <c r="BB4" s="21" t="s">
        <v>171</v>
      </c>
      <c r="BC4" s="21" t="s">
        <v>172</v>
      </c>
      <c r="BD4" s="21" t="s">
        <v>173</v>
      </c>
      <c r="BE4" s="21" t="s">
        <v>174</v>
      </c>
      <c r="BF4" s="21" t="s">
        <v>175</v>
      </c>
      <c r="BG4" s="21" t="s">
        <v>176</v>
      </c>
      <c r="BH4" s="21" t="s">
        <v>177</v>
      </c>
      <c r="BI4" s="21" t="s">
        <v>178</v>
      </c>
      <c r="BJ4" s="21" t="s">
        <v>179</v>
      </c>
      <c r="BK4" s="21" t="s">
        <v>180</v>
      </c>
      <c r="BL4" s="21" t="s">
        <v>616</v>
      </c>
      <c r="BM4" s="21" t="s">
        <v>29</v>
      </c>
      <c r="BN4" s="21" t="s">
        <v>617</v>
      </c>
      <c r="BO4" s="21" t="s">
        <v>31</v>
      </c>
      <c r="BP4" s="21" t="s">
        <v>30</v>
      </c>
      <c r="BQ4" s="21" t="s">
        <v>32</v>
      </c>
      <c r="BR4" s="21" t="s">
        <v>33</v>
      </c>
      <c r="BS4" s="21" t="s">
        <v>34</v>
      </c>
      <c r="BT4" s="21" t="s">
        <v>35</v>
      </c>
      <c r="BU4" s="21" t="s">
        <v>618</v>
      </c>
      <c r="BV4" s="21" t="s">
        <v>36</v>
      </c>
      <c r="BW4" s="21" t="s">
        <v>37</v>
      </c>
      <c r="BX4" s="21" t="s">
        <v>38</v>
      </c>
      <c r="BY4" s="21" t="s">
        <v>39</v>
      </c>
      <c r="BZ4" s="21" t="s">
        <v>60</v>
      </c>
      <c r="CA4" s="21" t="s">
        <v>44</v>
      </c>
      <c r="CB4" s="21" t="s">
        <v>45</v>
      </c>
      <c r="CC4" s="21" t="s">
        <v>46</v>
      </c>
      <c r="CD4" s="21" t="s">
        <v>47</v>
      </c>
      <c r="CE4" s="21" t="s">
        <v>48</v>
      </c>
      <c r="CF4" s="21" t="s">
        <v>49</v>
      </c>
      <c r="CG4" s="21" t="s">
        <v>50</v>
      </c>
      <c r="CH4" s="21" t="s">
        <v>51</v>
      </c>
      <c r="CI4" s="21" t="s">
        <v>52</v>
      </c>
      <c r="CJ4" s="21" t="s">
        <v>53</v>
      </c>
      <c r="CK4" s="21" t="s">
        <v>54</v>
      </c>
      <c r="CL4" s="21" t="s">
        <v>55</v>
      </c>
      <c r="CM4" s="21" t="s">
        <v>56</v>
      </c>
      <c r="CN4" s="21" t="s">
        <v>57</v>
      </c>
      <c r="CO4" s="21" t="s">
        <v>58</v>
      </c>
      <c r="CP4" s="21" t="s">
        <v>619</v>
      </c>
      <c r="CQ4" s="21" t="s">
        <v>620</v>
      </c>
      <c r="CR4" s="21" t="s">
        <v>255</v>
      </c>
      <c r="CS4" s="21" t="s">
        <v>40</v>
      </c>
      <c r="CT4" s="21" t="s">
        <v>621</v>
      </c>
      <c r="CU4" s="21" t="s">
        <v>41</v>
      </c>
      <c r="CV4" s="21" t="s">
        <v>42</v>
      </c>
      <c r="CW4" s="21" t="s">
        <v>622</v>
      </c>
      <c r="CX4" s="21" t="s">
        <v>43</v>
      </c>
      <c r="CY4" s="21" t="s">
        <v>623</v>
      </c>
      <c r="CZ4" s="21" t="s">
        <v>624</v>
      </c>
      <c r="DA4" s="21" t="s">
        <v>625</v>
      </c>
      <c r="DB4" s="21" t="s">
        <v>626</v>
      </c>
      <c r="DC4" s="21" t="s">
        <v>627</v>
      </c>
      <c r="DD4" s="21" t="s">
        <v>287</v>
      </c>
      <c r="DE4" s="21" t="s">
        <v>628</v>
      </c>
      <c r="DF4" s="21" t="s">
        <v>629</v>
      </c>
      <c r="DG4" s="21" t="s">
        <v>630</v>
      </c>
      <c r="DH4" s="21" t="s">
        <v>631</v>
      </c>
      <c r="DI4" s="21" t="s">
        <v>632</v>
      </c>
      <c r="DJ4" s="21" t="s">
        <v>633</v>
      </c>
      <c r="DK4" s="21" t="s">
        <v>634</v>
      </c>
      <c r="DL4" s="21" t="s">
        <v>635</v>
      </c>
      <c r="DM4" s="21" t="s">
        <v>636</v>
      </c>
      <c r="DN4" s="21" t="s">
        <v>637</v>
      </c>
      <c r="DO4" s="21" t="s">
        <v>638</v>
      </c>
      <c r="DP4" s="21" t="s">
        <v>639</v>
      </c>
      <c r="DQ4" s="21" t="s">
        <v>640</v>
      </c>
      <c r="DR4" s="21" t="s">
        <v>641</v>
      </c>
      <c r="DS4" s="21" t="s">
        <v>642</v>
      </c>
      <c r="DT4" s="21" t="s">
        <v>643</v>
      </c>
      <c r="DU4" s="21" t="s">
        <v>644</v>
      </c>
      <c r="DV4" s="21" t="s">
        <v>645</v>
      </c>
      <c r="DW4" s="21" t="s">
        <v>646</v>
      </c>
      <c r="DX4" s="21" t="s">
        <v>647</v>
      </c>
      <c r="DY4" s="21" t="s">
        <v>648</v>
      </c>
      <c r="DZ4" s="21" t="s">
        <v>649</v>
      </c>
      <c r="EA4" s="21" t="s">
        <v>650</v>
      </c>
      <c r="EB4" s="21" t="s">
        <v>651</v>
      </c>
      <c r="EC4" s="21" t="s">
        <v>652</v>
      </c>
      <c r="ED4" s="21" t="s">
        <v>653</v>
      </c>
      <c r="EE4" s="21" t="s">
        <v>654</v>
      </c>
      <c r="EF4" s="21" t="s">
        <v>655</v>
      </c>
      <c r="EG4" s="21" t="s">
        <v>656</v>
      </c>
      <c r="EH4" s="21" t="s">
        <v>657</v>
      </c>
      <c r="EI4" s="21" t="s">
        <v>658</v>
      </c>
      <c r="EJ4" s="21" t="s">
        <v>659</v>
      </c>
      <c r="EK4" s="21" t="s">
        <v>660</v>
      </c>
      <c r="EL4" s="21" t="s">
        <v>661</v>
      </c>
      <c r="EM4" s="21" t="s">
        <v>662</v>
      </c>
      <c r="EN4" s="21" t="s">
        <v>663</v>
      </c>
      <c r="EO4" s="21" t="s">
        <v>664</v>
      </c>
      <c r="EP4" s="21" t="s">
        <v>665</v>
      </c>
      <c r="EQ4" s="21" t="s">
        <v>666</v>
      </c>
      <c r="ER4" s="21" t="s">
        <v>667</v>
      </c>
      <c r="ES4" s="21" t="s">
        <v>668</v>
      </c>
      <c r="ET4" s="21" t="s">
        <v>669</v>
      </c>
      <c r="EU4" s="21" t="s">
        <v>670</v>
      </c>
      <c r="EV4" s="21" t="s">
        <v>671</v>
      </c>
      <c r="EW4" s="21" t="s">
        <v>672</v>
      </c>
      <c r="EX4" s="21" t="s">
        <v>673</v>
      </c>
      <c r="EY4" s="21" t="s">
        <v>674</v>
      </c>
      <c r="EZ4" s="21" t="s">
        <v>675</v>
      </c>
      <c r="FA4" s="21" t="s">
        <v>676</v>
      </c>
      <c r="FB4" s="21" t="s">
        <v>677</v>
      </c>
      <c r="FC4" s="21" t="s">
        <v>678</v>
      </c>
      <c r="FD4" s="21" t="s">
        <v>679</v>
      </c>
      <c r="FE4" s="21" t="s">
        <v>680</v>
      </c>
      <c r="FF4" s="21" t="s">
        <v>681</v>
      </c>
      <c r="FG4" s="21" t="s">
        <v>682</v>
      </c>
      <c r="FH4" s="21" t="s">
        <v>683</v>
      </c>
      <c r="FI4" s="21" t="s">
        <v>684</v>
      </c>
      <c r="FJ4" s="21" t="s">
        <v>685</v>
      </c>
      <c r="FK4" s="21" t="s">
        <v>686</v>
      </c>
      <c r="FL4" s="21" t="s">
        <v>687</v>
      </c>
      <c r="FM4" s="21" t="s">
        <v>688</v>
      </c>
      <c r="FN4" s="21" t="s">
        <v>689</v>
      </c>
      <c r="FO4" s="21" t="s">
        <v>690</v>
      </c>
      <c r="FP4" s="21" t="s">
        <v>691</v>
      </c>
      <c r="FQ4" s="21" t="s">
        <v>692</v>
      </c>
      <c r="FR4" s="21" t="s">
        <v>693</v>
      </c>
      <c r="FS4" s="21" t="s">
        <v>694</v>
      </c>
      <c r="FT4" s="21" t="s">
        <v>695</v>
      </c>
      <c r="FU4" s="21" t="s">
        <v>696</v>
      </c>
      <c r="FV4" s="21" t="s">
        <v>697</v>
      </c>
      <c r="FW4" s="21" t="s">
        <v>698</v>
      </c>
      <c r="FX4" s="21" t="s">
        <v>699</v>
      </c>
      <c r="FY4" s="21" t="s">
        <v>700</v>
      </c>
      <c r="FZ4" s="21" t="s">
        <v>701</v>
      </c>
      <c r="GA4" s="21" t="s">
        <v>702</v>
      </c>
      <c r="GB4" s="21" t="s">
        <v>703</v>
      </c>
      <c r="GC4" s="21" t="s">
        <v>704</v>
      </c>
      <c r="GD4" s="21" t="s">
        <v>705</v>
      </c>
      <c r="GE4" s="21" t="s">
        <v>706</v>
      </c>
      <c r="GF4" s="21" t="s">
        <v>707</v>
      </c>
      <c r="GG4" s="21" t="s">
        <v>708</v>
      </c>
      <c r="GH4" s="21" t="s">
        <v>709</v>
      </c>
      <c r="GI4" s="21" t="s">
        <v>710</v>
      </c>
      <c r="GJ4" s="21" t="s">
        <v>711</v>
      </c>
      <c r="GK4" s="21" t="s">
        <v>712</v>
      </c>
      <c r="GL4" s="21" t="s">
        <v>521</v>
      </c>
      <c r="GM4" s="21" t="s">
        <v>713</v>
      </c>
      <c r="GN4" s="21" t="s">
        <v>714</v>
      </c>
      <c r="GO4" s="21" t="s">
        <v>715</v>
      </c>
      <c r="GP4" s="21" t="s">
        <v>716</v>
      </c>
      <c r="GQ4" s="21" t="s">
        <v>717</v>
      </c>
      <c r="GR4" s="21" t="s">
        <v>718</v>
      </c>
      <c r="GS4" s="21" t="s">
        <v>719</v>
      </c>
      <c r="GT4" s="21" t="s">
        <v>720</v>
      </c>
      <c r="GU4" s="21" t="s">
        <v>721</v>
      </c>
      <c r="GV4" s="21" t="s">
        <v>722</v>
      </c>
      <c r="GW4" s="21" t="s">
        <v>723</v>
      </c>
      <c r="GX4" s="21" t="s">
        <v>724</v>
      </c>
      <c r="GY4" s="21" t="s">
        <v>725</v>
      </c>
      <c r="GZ4" s="21" t="s">
        <v>726</v>
      </c>
      <c r="HA4" s="21" t="s">
        <v>727</v>
      </c>
      <c r="HB4" s="21" t="s">
        <v>728</v>
      </c>
      <c r="HC4" s="21" t="s">
        <v>729</v>
      </c>
      <c r="HD4" s="21" t="s">
        <v>730</v>
      </c>
      <c r="HE4" s="21" t="s">
        <v>731</v>
      </c>
      <c r="HF4" s="21" t="s">
        <v>732</v>
      </c>
      <c r="HG4" s="21" t="s">
        <v>733</v>
      </c>
      <c r="HH4" s="21" t="s">
        <v>734</v>
      </c>
      <c r="HI4" s="21" t="s">
        <v>735</v>
      </c>
      <c r="HJ4" s="21" t="s">
        <v>736</v>
      </c>
      <c r="HK4" s="21" t="s">
        <v>737</v>
      </c>
      <c r="HL4" s="21" t="s">
        <v>738</v>
      </c>
      <c r="HM4" s="21" t="s">
        <v>739</v>
      </c>
      <c r="HN4" s="21" t="s">
        <v>740</v>
      </c>
      <c r="HO4" s="21" t="s">
        <v>741</v>
      </c>
      <c r="HP4" s="21" t="s">
        <v>742</v>
      </c>
      <c r="HQ4" s="21" t="s">
        <v>743</v>
      </c>
      <c r="HR4" s="21" t="s">
        <v>744</v>
      </c>
      <c r="HS4" s="21" t="s">
        <v>745</v>
      </c>
      <c r="HT4" s="21" t="s">
        <v>746</v>
      </c>
      <c r="HU4" s="21" t="s">
        <v>747</v>
      </c>
      <c r="HV4" s="21" t="s">
        <v>748</v>
      </c>
      <c r="HW4" s="21" t="s">
        <v>749</v>
      </c>
      <c r="HX4" s="21" t="s">
        <v>750</v>
      </c>
      <c r="HY4" s="21" t="s">
        <v>751</v>
      </c>
      <c r="HZ4" s="21" t="s">
        <v>752</v>
      </c>
      <c r="IA4" s="21" t="s">
        <v>753</v>
      </c>
      <c r="IB4" s="21" t="s">
        <v>754</v>
      </c>
      <c r="IC4" s="21" t="s">
        <v>755</v>
      </c>
      <c r="ID4" s="21" t="s">
        <v>756</v>
      </c>
      <c r="IE4" s="21" t="s">
        <v>757</v>
      </c>
      <c r="IF4" s="21" t="s">
        <v>758</v>
      </c>
      <c r="IG4" s="21" t="s">
        <v>759</v>
      </c>
      <c r="IH4" s="21" t="s">
        <v>760</v>
      </c>
      <c r="II4" s="21" t="s">
        <v>761</v>
      </c>
      <c r="IJ4" s="21" t="s">
        <v>762</v>
      </c>
      <c r="IK4" s="21" t="s">
        <v>763</v>
      </c>
      <c r="IL4" s="21" t="s">
        <v>764</v>
      </c>
      <c r="IM4" s="21" t="s">
        <v>765</v>
      </c>
      <c r="IN4" s="21" t="s">
        <v>766</v>
      </c>
      <c r="IO4" s="21" t="s">
        <v>767</v>
      </c>
      <c r="IP4" s="21" t="s">
        <v>768</v>
      </c>
      <c r="IQ4" s="21" t="s">
        <v>769</v>
      </c>
      <c r="IR4" s="21" t="s">
        <v>770</v>
      </c>
      <c r="IS4" s="21" t="s">
        <v>771</v>
      </c>
      <c r="IT4" s="21" t="s">
        <v>772</v>
      </c>
      <c r="IU4" s="21" t="s">
        <v>773</v>
      </c>
      <c r="IV4" s="21" t="s">
        <v>774</v>
      </c>
      <c r="IW4" s="21" t="s">
        <v>775</v>
      </c>
      <c r="IX4" s="21" t="s">
        <v>776</v>
      </c>
      <c r="IY4" s="21" t="s">
        <v>777</v>
      </c>
      <c r="IZ4" s="21" t="s">
        <v>778</v>
      </c>
      <c r="JA4" s="21" t="s">
        <v>779</v>
      </c>
      <c r="JB4" s="21" t="s">
        <v>780</v>
      </c>
      <c r="JC4" s="21" t="s">
        <v>781</v>
      </c>
      <c r="JD4" s="21" t="s">
        <v>782</v>
      </c>
      <c r="JE4" s="21" t="s">
        <v>783</v>
      </c>
      <c r="JF4" s="21" t="s">
        <v>784</v>
      </c>
      <c r="JG4" s="21" t="s">
        <v>785</v>
      </c>
      <c r="JH4" s="21" t="s">
        <v>786</v>
      </c>
      <c r="JI4" s="21" t="s">
        <v>787</v>
      </c>
    </row>
    <row r="5" spans="1:269" ht="23.25" customHeight="1" thickBot="1" x14ac:dyDescent="0.35">
      <c r="A5" s="200"/>
      <c r="B5" s="63" t="s">
        <v>800</v>
      </c>
      <c r="C5" s="381" t="s">
        <v>262</v>
      </c>
      <c r="D5" s="381" t="s">
        <v>262</v>
      </c>
      <c r="E5" s="381" t="s">
        <v>262</v>
      </c>
      <c r="F5" s="381" t="s">
        <v>262</v>
      </c>
      <c r="G5" s="381" t="s">
        <v>262</v>
      </c>
      <c r="H5" s="355"/>
      <c r="I5" s="23">
        <v>152</v>
      </c>
      <c r="J5" s="23">
        <v>152</v>
      </c>
      <c r="K5" s="23">
        <v>152</v>
      </c>
      <c r="L5" s="23">
        <v>152</v>
      </c>
      <c r="M5" s="23">
        <v>152</v>
      </c>
      <c r="N5" s="23">
        <v>152</v>
      </c>
      <c r="O5" s="23">
        <v>152</v>
      </c>
      <c r="P5" s="23">
        <v>152</v>
      </c>
      <c r="Q5" s="23">
        <v>152</v>
      </c>
      <c r="R5" s="23">
        <v>152</v>
      </c>
      <c r="S5" s="23">
        <v>152</v>
      </c>
      <c r="T5" s="23">
        <v>152</v>
      </c>
      <c r="U5" s="23">
        <v>152</v>
      </c>
      <c r="V5" s="23">
        <v>152</v>
      </c>
      <c r="W5" s="23">
        <v>152</v>
      </c>
      <c r="X5" s="23">
        <v>152</v>
      </c>
      <c r="Y5" s="23">
        <v>152</v>
      </c>
      <c r="Z5" s="23">
        <v>152</v>
      </c>
      <c r="AA5" s="23">
        <v>152</v>
      </c>
      <c r="AB5" s="23">
        <v>152</v>
      </c>
      <c r="AC5" s="23">
        <v>152</v>
      </c>
      <c r="AD5" s="23">
        <v>152</v>
      </c>
      <c r="AE5" s="23">
        <v>152</v>
      </c>
      <c r="AF5" s="23">
        <v>152</v>
      </c>
      <c r="AG5" s="23">
        <v>152</v>
      </c>
      <c r="AH5" s="23">
        <v>152</v>
      </c>
      <c r="AI5" s="23">
        <v>152</v>
      </c>
      <c r="AJ5" s="23">
        <v>152</v>
      </c>
      <c r="AK5" s="23">
        <v>152</v>
      </c>
      <c r="AL5" s="23">
        <v>152</v>
      </c>
      <c r="AM5" s="23">
        <v>152</v>
      </c>
      <c r="AN5" s="23">
        <v>152</v>
      </c>
      <c r="AO5" s="23">
        <v>152</v>
      </c>
      <c r="AP5" s="23">
        <v>152</v>
      </c>
      <c r="AQ5" s="23">
        <v>152</v>
      </c>
      <c r="AR5" s="23">
        <v>152</v>
      </c>
      <c r="AS5" s="23">
        <v>152</v>
      </c>
      <c r="AT5" s="23">
        <v>152</v>
      </c>
      <c r="AU5" s="23">
        <v>152</v>
      </c>
      <c r="AV5" s="23">
        <v>152</v>
      </c>
      <c r="AW5" s="23">
        <v>152</v>
      </c>
      <c r="AX5" s="23">
        <v>152</v>
      </c>
      <c r="AY5" s="23">
        <v>152</v>
      </c>
      <c r="AZ5" s="23">
        <v>152</v>
      </c>
      <c r="BA5" s="23">
        <v>152</v>
      </c>
      <c r="BB5" s="23">
        <v>152</v>
      </c>
      <c r="BC5" s="23">
        <v>152</v>
      </c>
      <c r="BD5" s="23">
        <v>152</v>
      </c>
      <c r="BE5" s="23">
        <v>152</v>
      </c>
      <c r="BF5" s="23">
        <v>152</v>
      </c>
      <c r="BG5" s="23">
        <v>152</v>
      </c>
      <c r="BH5" s="23">
        <v>152</v>
      </c>
      <c r="BI5" s="23">
        <v>152</v>
      </c>
      <c r="BJ5" s="23">
        <v>152</v>
      </c>
      <c r="BK5" s="23">
        <v>152</v>
      </c>
      <c r="BL5" s="23">
        <v>152</v>
      </c>
      <c r="BM5" s="23">
        <v>152</v>
      </c>
      <c r="BN5" s="23">
        <v>152</v>
      </c>
      <c r="BO5" s="23">
        <v>152</v>
      </c>
      <c r="BP5" s="23">
        <v>152</v>
      </c>
      <c r="BQ5" s="23">
        <v>152</v>
      </c>
      <c r="BR5" s="23">
        <v>152</v>
      </c>
      <c r="BS5" s="23">
        <v>152</v>
      </c>
      <c r="BT5" s="23">
        <v>152</v>
      </c>
      <c r="BU5" s="23">
        <v>152</v>
      </c>
      <c r="BV5" s="23">
        <v>152</v>
      </c>
      <c r="BW5" s="23">
        <v>152</v>
      </c>
      <c r="BX5" s="23">
        <v>152</v>
      </c>
      <c r="BY5" s="23">
        <v>152</v>
      </c>
      <c r="BZ5" s="23">
        <v>152</v>
      </c>
      <c r="CA5" s="23">
        <v>152</v>
      </c>
      <c r="CB5" s="23">
        <v>152</v>
      </c>
      <c r="CC5" s="23">
        <v>152</v>
      </c>
      <c r="CD5" s="23">
        <v>152</v>
      </c>
      <c r="CE5" s="23">
        <v>152</v>
      </c>
      <c r="CF5" s="23">
        <v>152</v>
      </c>
      <c r="CG5" s="23">
        <v>152</v>
      </c>
      <c r="CH5" s="23">
        <v>152</v>
      </c>
      <c r="CI5" s="23">
        <v>152</v>
      </c>
      <c r="CJ5" s="23">
        <v>152</v>
      </c>
      <c r="CK5" s="23">
        <v>152</v>
      </c>
      <c r="CL5" s="23">
        <v>152</v>
      </c>
      <c r="CM5" s="23">
        <v>152</v>
      </c>
      <c r="CN5" s="23">
        <v>152</v>
      </c>
      <c r="CO5" s="23">
        <v>152</v>
      </c>
      <c r="CP5" s="23">
        <v>123</v>
      </c>
      <c r="CQ5" s="23">
        <v>123</v>
      </c>
      <c r="CR5" s="23">
        <v>152</v>
      </c>
      <c r="CS5" s="23">
        <v>152</v>
      </c>
      <c r="CT5" s="23">
        <v>152</v>
      </c>
      <c r="CU5" s="23">
        <v>152</v>
      </c>
      <c r="CV5" s="23">
        <v>152</v>
      </c>
      <c r="CW5" s="23">
        <v>152</v>
      </c>
      <c r="CX5" s="23">
        <v>152</v>
      </c>
      <c r="CY5" s="23">
        <v>152</v>
      </c>
      <c r="CZ5" s="23">
        <v>152</v>
      </c>
      <c r="DA5" s="23">
        <v>152</v>
      </c>
      <c r="DB5" s="23">
        <v>152</v>
      </c>
      <c r="DC5" s="23">
        <v>152</v>
      </c>
      <c r="DD5" s="23">
        <v>152</v>
      </c>
      <c r="DE5" s="23">
        <v>152</v>
      </c>
      <c r="DF5" s="23">
        <v>152</v>
      </c>
      <c r="DG5" s="23">
        <v>152</v>
      </c>
      <c r="DH5" s="23">
        <v>152</v>
      </c>
      <c r="DI5" s="23">
        <v>152</v>
      </c>
      <c r="DJ5" s="23">
        <v>152</v>
      </c>
      <c r="DK5" s="23">
        <v>152</v>
      </c>
      <c r="DL5" s="23">
        <v>152</v>
      </c>
      <c r="DM5" s="23">
        <v>152</v>
      </c>
      <c r="DN5" s="23">
        <v>152</v>
      </c>
      <c r="DO5" s="23">
        <v>152</v>
      </c>
      <c r="DP5" s="23">
        <v>152</v>
      </c>
      <c r="DQ5" s="23">
        <v>152</v>
      </c>
      <c r="DR5" s="23">
        <v>152</v>
      </c>
      <c r="DS5" s="23">
        <v>152</v>
      </c>
      <c r="DT5" s="23">
        <v>152</v>
      </c>
      <c r="DU5" s="23">
        <v>152</v>
      </c>
      <c r="DV5" s="23">
        <v>152</v>
      </c>
      <c r="DW5" s="23">
        <v>152</v>
      </c>
      <c r="DX5" s="23">
        <v>152</v>
      </c>
      <c r="DY5" s="23">
        <v>152</v>
      </c>
      <c r="DZ5" s="23">
        <v>152</v>
      </c>
      <c r="EA5" s="23">
        <v>152</v>
      </c>
      <c r="EB5" s="23">
        <v>152</v>
      </c>
      <c r="EC5" s="23">
        <v>152</v>
      </c>
      <c r="ED5" s="23">
        <v>152</v>
      </c>
      <c r="EE5" s="23">
        <v>152</v>
      </c>
      <c r="EF5" s="23">
        <v>152</v>
      </c>
      <c r="EG5" s="23">
        <v>152</v>
      </c>
      <c r="EH5" s="23">
        <v>152</v>
      </c>
      <c r="EI5" s="23">
        <v>152</v>
      </c>
      <c r="EJ5" s="23">
        <v>152</v>
      </c>
      <c r="EK5" s="23">
        <v>152</v>
      </c>
      <c r="EL5" s="23">
        <v>152</v>
      </c>
      <c r="EM5" s="23">
        <v>152</v>
      </c>
      <c r="EN5" s="23">
        <v>152</v>
      </c>
      <c r="EO5" s="23">
        <v>152</v>
      </c>
      <c r="EP5" s="23">
        <v>152</v>
      </c>
      <c r="EQ5" s="23">
        <v>152</v>
      </c>
      <c r="ER5" s="23">
        <v>152</v>
      </c>
      <c r="ES5" s="23">
        <v>152</v>
      </c>
      <c r="ET5" s="23">
        <v>152</v>
      </c>
      <c r="EU5" s="23">
        <v>152</v>
      </c>
      <c r="EV5" s="23">
        <v>152</v>
      </c>
      <c r="EW5" s="23">
        <v>152</v>
      </c>
      <c r="EX5" s="23">
        <v>152</v>
      </c>
      <c r="EY5" s="23">
        <v>152</v>
      </c>
      <c r="EZ5" s="23">
        <v>152</v>
      </c>
      <c r="FA5" s="23">
        <v>152</v>
      </c>
      <c r="FB5" s="23">
        <v>152</v>
      </c>
      <c r="FC5" s="23">
        <v>152</v>
      </c>
      <c r="FD5" s="23">
        <v>152</v>
      </c>
      <c r="FE5" s="23">
        <v>152</v>
      </c>
      <c r="FF5" s="23">
        <v>152</v>
      </c>
      <c r="FG5" s="23">
        <v>152</v>
      </c>
      <c r="FH5" s="23">
        <v>152</v>
      </c>
      <c r="FI5" s="23">
        <v>152</v>
      </c>
      <c r="FJ5" s="23">
        <v>152</v>
      </c>
      <c r="FK5" s="23">
        <v>152</v>
      </c>
      <c r="FL5" s="23">
        <v>152</v>
      </c>
      <c r="FM5" s="23">
        <v>152</v>
      </c>
      <c r="FN5" s="23">
        <v>152</v>
      </c>
      <c r="FO5" s="23">
        <v>152</v>
      </c>
      <c r="FP5" s="23">
        <v>152</v>
      </c>
      <c r="FQ5" s="23">
        <v>152</v>
      </c>
      <c r="FR5" s="23">
        <v>152</v>
      </c>
      <c r="FS5" s="23">
        <v>152</v>
      </c>
      <c r="FT5" s="23">
        <v>152</v>
      </c>
      <c r="FU5" s="23">
        <v>152</v>
      </c>
      <c r="FV5" s="23">
        <v>152</v>
      </c>
      <c r="FW5" s="23">
        <v>152</v>
      </c>
      <c r="FX5" s="23">
        <v>152</v>
      </c>
      <c r="FY5" s="23">
        <v>152</v>
      </c>
      <c r="FZ5" s="23">
        <v>152</v>
      </c>
      <c r="GA5" s="23">
        <v>152</v>
      </c>
      <c r="GB5" s="23">
        <v>152</v>
      </c>
      <c r="GC5" s="23">
        <v>152</v>
      </c>
      <c r="GD5" s="23">
        <v>152</v>
      </c>
      <c r="GE5" s="23">
        <v>152</v>
      </c>
      <c r="GF5" s="23">
        <v>152</v>
      </c>
      <c r="GG5" s="23">
        <v>152</v>
      </c>
      <c r="GH5" s="23">
        <v>152</v>
      </c>
      <c r="GI5" s="23">
        <v>152</v>
      </c>
      <c r="GJ5" s="23">
        <v>152</v>
      </c>
      <c r="GK5" s="23">
        <v>152</v>
      </c>
      <c r="GL5" s="23">
        <v>152</v>
      </c>
      <c r="GM5" s="23">
        <v>152</v>
      </c>
      <c r="GN5" s="23">
        <v>152</v>
      </c>
      <c r="GO5" s="23">
        <v>152</v>
      </c>
      <c r="GP5" s="23">
        <v>152</v>
      </c>
      <c r="GQ5" s="23">
        <v>152</v>
      </c>
      <c r="GR5" s="23">
        <v>152</v>
      </c>
      <c r="GS5" s="23">
        <v>152</v>
      </c>
      <c r="GT5" s="23">
        <v>152</v>
      </c>
      <c r="GU5" s="23">
        <v>152</v>
      </c>
      <c r="GV5" s="23">
        <v>152</v>
      </c>
      <c r="GW5" s="23">
        <v>152</v>
      </c>
      <c r="GX5" s="23">
        <v>152</v>
      </c>
      <c r="GY5" s="23">
        <v>152</v>
      </c>
      <c r="GZ5" s="23">
        <v>152</v>
      </c>
      <c r="HA5" s="23">
        <v>152</v>
      </c>
      <c r="HB5" s="23">
        <v>152</v>
      </c>
      <c r="HC5" s="23">
        <v>152</v>
      </c>
      <c r="HD5" s="23">
        <v>152</v>
      </c>
      <c r="HE5" s="23">
        <v>152</v>
      </c>
      <c r="HF5" s="23">
        <v>152</v>
      </c>
      <c r="HG5" s="23">
        <v>152</v>
      </c>
      <c r="HH5" s="23">
        <v>152</v>
      </c>
      <c r="HI5" s="23">
        <v>152</v>
      </c>
      <c r="HJ5" s="23">
        <v>152</v>
      </c>
      <c r="HK5" s="23">
        <v>152</v>
      </c>
      <c r="HL5" s="23">
        <v>152</v>
      </c>
      <c r="HM5" s="23">
        <v>152</v>
      </c>
      <c r="HN5" s="23">
        <v>152</v>
      </c>
      <c r="HO5" s="23">
        <v>152</v>
      </c>
      <c r="HP5" s="23">
        <v>152</v>
      </c>
      <c r="HQ5" s="23">
        <v>152</v>
      </c>
      <c r="HR5" s="23">
        <v>152</v>
      </c>
      <c r="HS5" s="23">
        <v>152</v>
      </c>
      <c r="HT5" s="23">
        <v>152</v>
      </c>
      <c r="HU5" s="23">
        <v>152</v>
      </c>
      <c r="HV5" s="23">
        <v>152</v>
      </c>
      <c r="HW5" s="23">
        <v>152</v>
      </c>
      <c r="HX5" s="23">
        <v>152</v>
      </c>
      <c r="HY5" s="23">
        <v>152</v>
      </c>
      <c r="HZ5" s="23">
        <v>123</v>
      </c>
      <c r="IA5" s="23">
        <v>123</v>
      </c>
      <c r="IB5" s="23">
        <v>152</v>
      </c>
      <c r="IC5" s="23">
        <v>152</v>
      </c>
      <c r="ID5" s="23">
        <v>152</v>
      </c>
      <c r="IE5" s="23">
        <v>152</v>
      </c>
      <c r="IF5" s="23">
        <v>152</v>
      </c>
      <c r="IG5" s="23">
        <v>152</v>
      </c>
      <c r="IH5" s="23">
        <v>152</v>
      </c>
      <c r="II5" s="23">
        <v>152</v>
      </c>
      <c r="IJ5" s="23">
        <v>152</v>
      </c>
      <c r="IK5" s="23">
        <v>152</v>
      </c>
      <c r="IL5" s="23">
        <v>152</v>
      </c>
      <c r="IM5" s="23">
        <v>152</v>
      </c>
      <c r="IN5" s="23">
        <v>152</v>
      </c>
      <c r="IO5" s="23">
        <v>152</v>
      </c>
      <c r="IP5" s="23">
        <v>152</v>
      </c>
      <c r="IQ5" s="23">
        <v>152</v>
      </c>
      <c r="IR5" s="23">
        <v>152</v>
      </c>
      <c r="IS5" s="23">
        <v>152</v>
      </c>
      <c r="IT5" s="23">
        <v>152</v>
      </c>
      <c r="IU5" s="23">
        <v>152</v>
      </c>
      <c r="IV5" s="23">
        <v>152</v>
      </c>
      <c r="IW5" s="23">
        <v>152</v>
      </c>
      <c r="IX5" s="23">
        <v>152</v>
      </c>
      <c r="IY5" s="23">
        <v>152</v>
      </c>
      <c r="IZ5" s="23">
        <v>152</v>
      </c>
      <c r="JA5" s="23">
        <v>152</v>
      </c>
      <c r="JB5" s="23">
        <v>152</v>
      </c>
      <c r="JC5" s="23">
        <v>152</v>
      </c>
      <c r="JD5" s="23">
        <v>152</v>
      </c>
      <c r="JE5" s="23">
        <v>152</v>
      </c>
      <c r="JF5" s="23">
        <v>152</v>
      </c>
      <c r="JG5" s="23">
        <v>152</v>
      </c>
      <c r="JH5" s="23">
        <v>152</v>
      </c>
      <c r="JI5" s="23">
        <v>152</v>
      </c>
    </row>
    <row r="6" spans="1:269" ht="23.25" customHeight="1" thickTop="1" x14ac:dyDescent="0.3">
      <c r="A6" s="200"/>
      <c r="B6" s="64" t="s">
        <v>4</v>
      </c>
      <c r="C6" s="202">
        <v>22286.435000000001</v>
      </c>
      <c r="D6" s="202">
        <v>9893</v>
      </c>
      <c r="E6" s="202">
        <v>4456</v>
      </c>
      <c r="F6" s="202">
        <v>3632</v>
      </c>
      <c r="G6" s="202">
        <v>4304</v>
      </c>
      <c r="H6" s="356"/>
      <c r="I6" s="202">
        <v>1243.048</v>
      </c>
      <c r="J6" s="202" t="s">
        <v>788</v>
      </c>
      <c r="K6" s="202" t="s">
        <v>788</v>
      </c>
      <c r="L6" s="202">
        <v>555.53399999999999</v>
      </c>
      <c r="M6" s="202">
        <v>374.11500000000001</v>
      </c>
      <c r="N6" s="202">
        <v>230.25</v>
      </c>
      <c r="O6" s="202">
        <v>187.386</v>
      </c>
      <c r="P6" s="202" t="s">
        <v>788</v>
      </c>
      <c r="Q6" s="202">
        <v>180.62100000000001</v>
      </c>
      <c r="R6" s="202">
        <v>208.542</v>
      </c>
      <c r="S6" s="202">
        <v>104.899</v>
      </c>
      <c r="T6" s="202">
        <v>128.904</v>
      </c>
      <c r="U6" s="202">
        <v>102.419</v>
      </c>
      <c r="V6" s="202">
        <v>108.58</v>
      </c>
      <c r="W6" s="202">
        <v>116.961</v>
      </c>
      <c r="X6" s="202">
        <v>89.009</v>
      </c>
      <c r="Y6" s="202">
        <v>99.218000000000004</v>
      </c>
      <c r="Z6" s="202">
        <v>171.28100000000001</v>
      </c>
      <c r="AA6" s="202">
        <v>101.67400000000001</v>
      </c>
      <c r="AB6" s="202">
        <v>95.326999999999998</v>
      </c>
      <c r="AC6" s="202">
        <v>65.814999999999998</v>
      </c>
      <c r="AD6" s="202">
        <v>96.751000000000005</v>
      </c>
      <c r="AE6" s="202">
        <v>77.855000000000004</v>
      </c>
      <c r="AF6" s="202">
        <v>63.070999999999998</v>
      </c>
      <c r="AG6" s="202">
        <v>62.177</v>
      </c>
      <c r="AH6" s="202">
        <v>56.750999999999998</v>
      </c>
      <c r="AI6" s="202">
        <v>38.994999999999997</v>
      </c>
      <c r="AJ6" s="202">
        <v>40.676000000000002</v>
      </c>
      <c r="AK6" s="202">
        <v>157.84399999999999</v>
      </c>
      <c r="AL6" s="202">
        <v>166.32599999999999</v>
      </c>
      <c r="AM6" s="202" t="s">
        <v>788</v>
      </c>
      <c r="AN6" s="202">
        <v>34.573</v>
      </c>
      <c r="AO6" s="202">
        <v>24.599</v>
      </c>
      <c r="AP6" s="202">
        <v>92.679000000000002</v>
      </c>
      <c r="AQ6" s="202">
        <v>53.283999999999999</v>
      </c>
      <c r="AR6" s="202">
        <v>162.40199999999999</v>
      </c>
      <c r="AS6" s="202">
        <v>226.654</v>
      </c>
      <c r="AT6" s="202">
        <v>158.41900000000001</v>
      </c>
      <c r="AU6" s="202">
        <v>116.80800000000001</v>
      </c>
      <c r="AV6" s="202">
        <v>61.279000000000003</v>
      </c>
      <c r="AW6" s="202">
        <v>247.01</v>
      </c>
      <c r="AX6" s="202">
        <v>134.40299999999999</v>
      </c>
      <c r="AY6" s="202" t="s">
        <v>788</v>
      </c>
      <c r="AZ6" s="202">
        <v>95.173000000000002</v>
      </c>
      <c r="BA6" s="202">
        <v>98.12</v>
      </c>
      <c r="BB6" s="202">
        <v>62.256999999999998</v>
      </c>
      <c r="BC6" s="202">
        <v>85.89</v>
      </c>
      <c r="BD6" s="202" t="s">
        <v>788</v>
      </c>
      <c r="BE6" s="202">
        <v>331.49700000000001</v>
      </c>
      <c r="BF6" s="202">
        <v>290.2</v>
      </c>
      <c r="BG6" s="202">
        <v>120.498</v>
      </c>
      <c r="BH6" s="202">
        <v>188.36199999999999</v>
      </c>
      <c r="BI6" s="202">
        <v>128.29599999999999</v>
      </c>
      <c r="BJ6" s="202">
        <v>136.11600000000001</v>
      </c>
      <c r="BK6" s="202">
        <v>57.889000000000003</v>
      </c>
      <c r="BL6" s="202">
        <v>726.79499999999996</v>
      </c>
      <c r="BM6" s="202" t="s">
        <v>788</v>
      </c>
      <c r="BN6" s="202">
        <v>223.715</v>
      </c>
      <c r="BO6" s="202" t="s">
        <v>788</v>
      </c>
      <c r="BP6" s="202">
        <v>124.342</v>
      </c>
      <c r="BQ6" s="202">
        <v>111.357</v>
      </c>
      <c r="BR6" s="202">
        <v>115.744</v>
      </c>
      <c r="BS6" s="202" t="s">
        <v>788</v>
      </c>
      <c r="BT6" s="202" t="s">
        <v>788</v>
      </c>
      <c r="BU6" s="202" t="s">
        <v>788</v>
      </c>
      <c r="BV6" s="202">
        <v>67.08</v>
      </c>
      <c r="BW6" s="202" t="s">
        <v>788</v>
      </c>
      <c r="BX6" s="202">
        <v>59.935000000000002</v>
      </c>
      <c r="BY6" s="202" t="s">
        <v>788</v>
      </c>
      <c r="BZ6" s="202" t="s">
        <v>788</v>
      </c>
      <c r="CA6" s="202" t="s">
        <v>788</v>
      </c>
      <c r="CB6" s="202" t="s">
        <v>788</v>
      </c>
      <c r="CC6" s="202" t="s">
        <v>788</v>
      </c>
      <c r="CD6" s="202" t="s">
        <v>788</v>
      </c>
      <c r="CE6" s="202" t="s">
        <v>788</v>
      </c>
      <c r="CF6" s="202" t="s">
        <v>788</v>
      </c>
      <c r="CG6" s="202" t="s">
        <v>788</v>
      </c>
      <c r="CH6" s="202" t="s">
        <v>788</v>
      </c>
      <c r="CI6" s="202" t="s">
        <v>788</v>
      </c>
      <c r="CJ6" s="202" t="s">
        <v>788</v>
      </c>
      <c r="CK6" s="202" t="s">
        <v>788</v>
      </c>
      <c r="CL6" s="202" t="s">
        <v>788</v>
      </c>
      <c r="CM6" s="202" t="s">
        <v>788</v>
      </c>
      <c r="CN6" s="202" t="s">
        <v>788</v>
      </c>
      <c r="CO6" s="202" t="s">
        <v>788</v>
      </c>
      <c r="CP6" s="202" t="s">
        <v>788</v>
      </c>
      <c r="CQ6" s="202">
        <v>40.167999999999999</v>
      </c>
      <c r="CR6" s="202">
        <v>468.10399999999998</v>
      </c>
      <c r="CS6" s="202" t="s">
        <v>788</v>
      </c>
      <c r="CT6" s="202" t="s">
        <v>788</v>
      </c>
      <c r="CU6" s="202" t="s">
        <v>788</v>
      </c>
      <c r="CV6" s="202" t="s">
        <v>788</v>
      </c>
      <c r="CW6" s="202">
        <v>174.71899999999999</v>
      </c>
      <c r="CX6" s="202">
        <v>112.316</v>
      </c>
      <c r="CY6" s="202" t="s">
        <v>788</v>
      </c>
      <c r="CZ6" s="202" t="s">
        <v>788</v>
      </c>
      <c r="DA6" s="202" t="s">
        <v>788</v>
      </c>
      <c r="DB6" s="202" t="s">
        <v>788</v>
      </c>
      <c r="DC6" s="202" t="s">
        <v>788</v>
      </c>
      <c r="DD6" s="202" t="s">
        <v>788</v>
      </c>
      <c r="DE6" s="202">
        <v>230.989</v>
      </c>
      <c r="DF6" s="202" t="s">
        <v>788</v>
      </c>
      <c r="DG6" s="202" t="s">
        <v>788</v>
      </c>
      <c r="DH6" s="202" t="s">
        <v>788</v>
      </c>
      <c r="DI6" s="202" t="s">
        <v>788</v>
      </c>
      <c r="DJ6" s="202" t="s">
        <v>788</v>
      </c>
      <c r="DK6" s="202" t="s">
        <v>788</v>
      </c>
      <c r="DL6" s="202" t="s">
        <v>788</v>
      </c>
      <c r="DM6" s="202" t="s">
        <v>788</v>
      </c>
      <c r="DN6" s="202" t="s">
        <v>788</v>
      </c>
      <c r="DO6" s="202" t="s">
        <v>788</v>
      </c>
      <c r="DP6" s="202" t="s">
        <v>788</v>
      </c>
      <c r="DQ6" s="202" t="s">
        <v>788</v>
      </c>
      <c r="DR6" s="202">
        <v>74.78</v>
      </c>
      <c r="DS6" s="202">
        <v>23.757999999999999</v>
      </c>
      <c r="DT6" s="202">
        <v>18.722000000000001</v>
      </c>
      <c r="DU6" s="202">
        <v>17.134</v>
      </c>
      <c r="DV6" s="202">
        <v>19.198</v>
      </c>
      <c r="DW6" s="202">
        <v>21.774999999999999</v>
      </c>
      <c r="DX6" s="202">
        <v>58.622</v>
      </c>
      <c r="DY6" s="202">
        <v>38.939</v>
      </c>
      <c r="DZ6" s="202">
        <v>27.962</v>
      </c>
      <c r="EA6" s="202">
        <v>22.518999999999998</v>
      </c>
      <c r="EB6" s="202">
        <v>28.045999999999999</v>
      </c>
      <c r="EC6" s="202">
        <v>29.512</v>
      </c>
      <c r="ED6" s="202">
        <v>83.084999999999994</v>
      </c>
      <c r="EE6" s="202">
        <v>15.468</v>
      </c>
      <c r="EF6" s="202">
        <v>24.747</v>
      </c>
      <c r="EG6" s="202">
        <v>15.907</v>
      </c>
      <c r="EH6" s="202">
        <v>25.216000000000001</v>
      </c>
      <c r="EI6" s="202">
        <v>46.015000000000001</v>
      </c>
      <c r="EJ6" s="202">
        <v>49.613</v>
      </c>
      <c r="EK6" s="202">
        <v>56.689</v>
      </c>
      <c r="EL6" s="202">
        <v>76</v>
      </c>
      <c r="EM6" s="202">
        <v>45.795999999999999</v>
      </c>
      <c r="EN6" s="202">
        <v>25.489000000000001</v>
      </c>
      <c r="EO6" s="202">
        <v>22.065999999999999</v>
      </c>
      <c r="EP6" s="202">
        <v>25.204999999999998</v>
      </c>
      <c r="EQ6" s="202">
        <v>45.295000000000002</v>
      </c>
      <c r="ER6" s="202">
        <v>12.026999999999999</v>
      </c>
      <c r="ES6" s="202">
        <v>9.0129999999999999</v>
      </c>
      <c r="ET6" s="202">
        <v>27.128</v>
      </c>
      <c r="EU6" s="202">
        <v>26.221</v>
      </c>
      <c r="EV6" s="202">
        <v>17.241</v>
      </c>
      <c r="EW6" s="202">
        <v>46.228999999999999</v>
      </c>
      <c r="EX6" s="202">
        <v>26.733000000000001</v>
      </c>
      <c r="EY6" s="202">
        <v>32.024000000000001</v>
      </c>
      <c r="EZ6" s="202">
        <v>19.396999999999998</v>
      </c>
      <c r="FA6" s="202">
        <v>11.884</v>
      </c>
      <c r="FB6" s="202">
        <v>11.571</v>
      </c>
      <c r="FC6" s="202">
        <v>66.858999999999995</v>
      </c>
      <c r="FD6" s="202">
        <v>30.652999999999999</v>
      </c>
      <c r="FE6" s="202">
        <v>24.387</v>
      </c>
      <c r="FF6" s="202">
        <v>58.835999999999999</v>
      </c>
      <c r="FG6" s="202">
        <v>69.358000000000004</v>
      </c>
      <c r="FH6" s="202">
        <v>56.456000000000003</v>
      </c>
      <c r="FI6" s="202">
        <v>99.301000000000002</v>
      </c>
      <c r="FJ6" s="202">
        <v>36.851999999999997</v>
      </c>
      <c r="FK6" s="202">
        <v>13.506</v>
      </c>
      <c r="FL6" s="202">
        <v>20.440000000000001</v>
      </c>
      <c r="FM6" s="202">
        <v>35.665999999999997</v>
      </c>
      <c r="FN6" s="202">
        <v>9.1859999999999999</v>
      </c>
      <c r="FO6" s="202">
        <v>28.257999999999999</v>
      </c>
      <c r="FP6" s="202">
        <v>22.533000000000001</v>
      </c>
      <c r="FQ6" s="202">
        <v>11.118</v>
      </c>
      <c r="FR6" s="202">
        <v>11.664</v>
      </c>
      <c r="FS6" s="202">
        <v>16.539000000000001</v>
      </c>
      <c r="FT6" s="202">
        <v>33.956000000000003</v>
      </c>
      <c r="FU6" s="202">
        <v>65.926000000000002</v>
      </c>
      <c r="FV6" s="202">
        <v>18.934999999999999</v>
      </c>
      <c r="FW6" s="202">
        <v>20.193000000000001</v>
      </c>
      <c r="FX6" s="202">
        <v>12.897</v>
      </c>
      <c r="FY6" s="202">
        <v>18.388000000000002</v>
      </c>
      <c r="FZ6" s="202">
        <v>19.018000000000001</v>
      </c>
      <c r="GA6" s="202">
        <v>14.718999999999999</v>
      </c>
      <c r="GB6" s="202">
        <v>9.9610000000000003</v>
      </c>
      <c r="GC6" s="202">
        <v>16.152999999999999</v>
      </c>
      <c r="GD6" s="202">
        <v>18.266999999999999</v>
      </c>
      <c r="GE6" s="202">
        <v>33.725999999999999</v>
      </c>
      <c r="GF6" s="202">
        <v>17.338000000000001</v>
      </c>
      <c r="GG6" s="202">
        <v>43.384999999999998</v>
      </c>
      <c r="GH6" s="202">
        <v>36.981999999999999</v>
      </c>
      <c r="GI6" s="202">
        <v>28.712</v>
      </c>
      <c r="GJ6" s="202">
        <v>22.873000000000001</v>
      </c>
      <c r="GK6" s="202">
        <v>19.716999999999999</v>
      </c>
      <c r="GL6" s="202">
        <v>35.807000000000002</v>
      </c>
      <c r="GM6" s="202">
        <v>14.688000000000001</v>
      </c>
      <c r="GN6" s="202">
        <v>15.276</v>
      </c>
      <c r="GO6" s="202">
        <v>31.870999999999999</v>
      </c>
      <c r="GP6" s="202">
        <v>10.509</v>
      </c>
      <c r="GQ6" s="202">
        <v>40.350999999999999</v>
      </c>
      <c r="GR6" s="202">
        <v>18.919</v>
      </c>
      <c r="GS6" s="202">
        <v>14.281000000000001</v>
      </c>
      <c r="GT6" s="202">
        <v>87.875</v>
      </c>
      <c r="GU6" s="202">
        <v>60.11</v>
      </c>
      <c r="GV6" s="202">
        <v>20.847999999999999</v>
      </c>
      <c r="GW6" s="202">
        <v>14.465999999999999</v>
      </c>
      <c r="GX6" s="202">
        <v>17.481000000000002</v>
      </c>
      <c r="GY6" s="202">
        <v>32.843000000000004</v>
      </c>
      <c r="GZ6" s="202">
        <v>19.355</v>
      </c>
      <c r="HA6" s="202">
        <v>18.866</v>
      </c>
      <c r="HB6" s="202">
        <v>15.702999999999999</v>
      </c>
      <c r="HC6" s="202">
        <v>25.515000000000001</v>
      </c>
      <c r="HD6" s="202">
        <v>30.844000000000001</v>
      </c>
      <c r="HE6" s="202">
        <v>11.298999999999999</v>
      </c>
      <c r="HF6" s="202">
        <v>28.866</v>
      </c>
      <c r="HG6" s="202">
        <v>12.082000000000001</v>
      </c>
      <c r="HH6" s="202">
        <v>58.118000000000002</v>
      </c>
      <c r="HI6" s="202">
        <v>54.271999999999998</v>
      </c>
      <c r="HJ6" s="202">
        <v>25.695</v>
      </c>
      <c r="HK6" s="202">
        <v>22.356999999999999</v>
      </c>
      <c r="HL6" s="202">
        <v>43.173999999999999</v>
      </c>
      <c r="HM6" s="202">
        <v>53.506</v>
      </c>
      <c r="HN6" s="202">
        <v>27.036999999999999</v>
      </c>
      <c r="HO6" s="202">
        <v>25.074999999999999</v>
      </c>
      <c r="HP6" s="202">
        <v>15.002000000000001</v>
      </c>
      <c r="HQ6" s="202">
        <v>6.8470000000000004</v>
      </c>
      <c r="HR6" s="202">
        <v>22.440999999999999</v>
      </c>
      <c r="HS6" s="202">
        <v>17.234000000000002</v>
      </c>
      <c r="HT6" s="202">
        <v>19.72</v>
      </c>
      <c r="HU6" s="202">
        <v>13.43</v>
      </c>
      <c r="HV6" s="202">
        <v>15.48</v>
      </c>
      <c r="HW6" s="202">
        <v>24.763000000000002</v>
      </c>
      <c r="HX6" s="202">
        <v>20.588999999999999</v>
      </c>
      <c r="HY6" s="202">
        <v>44.581000000000003</v>
      </c>
      <c r="HZ6" s="202">
        <v>17.841000000000001</v>
      </c>
      <c r="IA6" s="202">
        <v>15.763</v>
      </c>
      <c r="IB6" s="202">
        <v>24.010999999999999</v>
      </c>
      <c r="IC6" s="202">
        <v>21.658000000000001</v>
      </c>
      <c r="ID6" s="202">
        <v>43.314</v>
      </c>
      <c r="IE6" s="202">
        <v>9.3780000000000001</v>
      </c>
      <c r="IF6" s="202">
        <v>10.662000000000001</v>
      </c>
      <c r="IG6" s="202">
        <v>14.260999999999999</v>
      </c>
      <c r="IH6" s="202">
        <v>9.2620000000000005</v>
      </c>
      <c r="II6" s="202">
        <v>19.306999999999999</v>
      </c>
      <c r="IJ6" s="202">
        <v>16.591999999999999</v>
      </c>
      <c r="IK6" s="202">
        <v>13.577</v>
      </c>
      <c r="IL6" s="202">
        <v>9.8019999999999996</v>
      </c>
      <c r="IM6" s="202">
        <v>7.7709999999999999</v>
      </c>
      <c r="IN6" s="202">
        <v>15.321999999999999</v>
      </c>
      <c r="IO6" s="202">
        <v>20.745999999999999</v>
      </c>
      <c r="IP6" s="202">
        <v>140.077</v>
      </c>
      <c r="IQ6" s="202">
        <v>51.146999999999998</v>
      </c>
      <c r="IR6" s="202">
        <v>31.652000000000001</v>
      </c>
      <c r="IS6" s="202">
        <v>13.683999999999999</v>
      </c>
      <c r="IT6" s="202">
        <v>33.003999999999998</v>
      </c>
      <c r="IU6" s="202">
        <v>19.367999999999999</v>
      </c>
      <c r="IV6" s="202">
        <v>19.413</v>
      </c>
      <c r="IW6" s="202">
        <v>33.340000000000003</v>
      </c>
      <c r="IX6" s="202">
        <v>42.371000000000002</v>
      </c>
      <c r="IY6" s="202">
        <v>99.966999999999999</v>
      </c>
      <c r="IZ6" s="202">
        <v>16.545000000000002</v>
      </c>
      <c r="JA6" s="202">
        <v>20.343</v>
      </c>
      <c r="JB6" s="202">
        <v>29.928000000000001</v>
      </c>
      <c r="JC6" s="202">
        <v>27.242000000000001</v>
      </c>
      <c r="JD6" s="202">
        <v>49.142000000000003</v>
      </c>
      <c r="JE6" s="202">
        <v>21.736000000000001</v>
      </c>
      <c r="JF6" s="202">
        <v>10.053000000000001</v>
      </c>
      <c r="JG6" s="202">
        <v>11.805999999999999</v>
      </c>
      <c r="JH6" s="202">
        <v>19.706</v>
      </c>
      <c r="JI6" s="202">
        <v>17.544</v>
      </c>
    </row>
    <row r="7" spans="1:269" ht="23.25" customHeight="1" x14ac:dyDescent="0.3">
      <c r="A7" s="200"/>
      <c r="B7" s="65" t="s">
        <v>5</v>
      </c>
      <c r="C7" s="203">
        <v>2026.1759999999999</v>
      </c>
      <c r="D7" s="362">
        <v>964</v>
      </c>
      <c r="E7" s="362">
        <v>599</v>
      </c>
      <c r="F7" s="362">
        <v>158</v>
      </c>
      <c r="G7" s="362">
        <v>303</v>
      </c>
      <c r="H7" s="356"/>
      <c r="I7" s="203">
        <v>118.71899999999999</v>
      </c>
      <c r="J7" s="203" t="s">
        <v>788</v>
      </c>
      <c r="K7" s="203" t="s">
        <v>788</v>
      </c>
      <c r="L7" s="203">
        <v>22.265000000000001</v>
      </c>
      <c r="M7" s="203">
        <v>33.619</v>
      </c>
      <c r="N7" s="203">
        <v>15.582000000000001</v>
      </c>
      <c r="O7" s="203">
        <v>22.119</v>
      </c>
      <c r="P7" s="203" t="s">
        <v>788</v>
      </c>
      <c r="Q7" s="203">
        <v>19.228999999999999</v>
      </c>
      <c r="R7" s="203">
        <v>20.469000000000001</v>
      </c>
      <c r="S7" s="203">
        <v>10.143000000000001</v>
      </c>
      <c r="T7" s="203">
        <v>8.8659999999999997</v>
      </c>
      <c r="U7" s="203">
        <v>9.7319999999999993</v>
      </c>
      <c r="V7" s="203">
        <v>13.201000000000001</v>
      </c>
      <c r="W7" s="203">
        <v>7.7290000000000001</v>
      </c>
      <c r="X7" s="203">
        <v>5.5469999999999997</v>
      </c>
      <c r="Y7" s="203">
        <v>9.3260000000000005</v>
      </c>
      <c r="Z7" s="203">
        <v>15.904999999999999</v>
      </c>
      <c r="AA7" s="203">
        <v>7.96</v>
      </c>
      <c r="AB7" s="203">
        <v>6.7009999999999996</v>
      </c>
      <c r="AC7" s="203">
        <v>6.1210000000000004</v>
      </c>
      <c r="AD7" s="203">
        <v>11.680999999999999</v>
      </c>
      <c r="AE7" s="203">
        <v>8.8740000000000006</v>
      </c>
      <c r="AF7" s="203">
        <v>5.4589999999999996</v>
      </c>
      <c r="AG7" s="203">
        <v>7.883</v>
      </c>
      <c r="AH7" s="203">
        <v>3.6760000000000002</v>
      </c>
      <c r="AI7" s="203">
        <v>9.5860000000000003</v>
      </c>
      <c r="AJ7" s="203">
        <v>3.7959999999999998</v>
      </c>
      <c r="AK7" s="203">
        <v>13.768000000000001</v>
      </c>
      <c r="AL7" s="203">
        <v>24.834</v>
      </c>
      <c r="AM7" s="203" t="s">
        <v>788</v>
      </c>
      <c r="AN7" s="203">
        <v>4.4779999999999998</v>
      </c>
      <c r="AO7" s="203">
        <v>3.1459999999999999</v>
      </c>
      <c r="AP7" s="203">
        <v>7.7619999999999996</v>
      </c>
      <c r="AQ7" s="203">
        <v>4.298</v>
      </c>
      <c r="AR7" s="203">
        <v>13.96</v>
      </c>
      <c r="AS7" s="203">
        <v>30.334</v>
      </c>
      <c r="AT7" s="203">
        <v>21.349</v>
      </c>
      <c r="AU7" s="203">
        <v>11.054</v>
      </c>
      <c r="AV7" s="203">
        <v>14.420999999999999</v>
      </c>
      <c r="AW7" s="203">
        <v>41.093000000000004</v>
      </c>
      <c r="AX7" s="203">
        <v>17.776</v>
      </c>
      <c r="AY7" s="203" t="s">
        <v>788</v>
      </c>
      <c r="AZ7" s="203">
        <v>19.111999999999998</v>
      </c>
      <c r="BA7" s="203">
        <v>22.45</v>
      </c>
      <c r="BB7" s="203">
        <v>8.0690000000000008</v>
      </c>
      <c r="BC7" s="203">
        <v>10.355</v>
      </c>
      <c r="BD7" s="203" t="s">
        <v>788</v>
      </c>
      <c r="BE7" s="203">
        <v>66.667000000000002</v>
      </c>
      <c r="BF7" s="203">
        <v>50.98</v>
      </c>
      <c r="BG7" s="203">
        <v>11.586</v>
      </c>
      <c r="BH7" s="203">
        <v>14.792999999999999</v>
      </c>
      <c r="BI7" s="203">
        <v>13.38</v>
      </c>
      <c r="BJ7" s="203">
        <v>19.478000000000002</v>
      </c>
      <c r="BK7" s="203">
        <v>8.6609999999999996</v>
      </c>
      <c r="BL7" s="203">
        <v>199.85</v>
      </c>
      <c r="BM7" s="203" t="s">
        <v>788</v>
      </c>
      <c r="BN7" s="203">
        <v>41.107999999999997</v>
      </c>
      <c r="BO7" s="203" t="s">
        <v>788</v>
      </c>
      <c r="BP7" s="203">
        <v>17.917999999999999</v>
      </c>
      <c r="BQ7" s="203">
        <v>12.045999999999999</v>
      </c>
      <c r="BR7" s="203">
        <v>18.609000000000002</v>
      </c>
      <c r="BS7" s="203" t="s">
        <v>788</v>
      </c>
      <c r="BT7" s="203" t="s">
        <v>788</v>
      </c>
      <c r="BU7" s="203" t="s">
        <v>788</v>
      </c>
      <c r="BV7" s="203">
        <v>12.518000000000001</v>
      </c>
      <c r="BW7" s="203" t="s">
        <v>788</v>
      </c>
      <c r="BX7" s="203">
        <v>4.87</v>
      </c>
      <c r="BY7" s="203" t="s">
        <v>788</v>
      </c>
      <c r="BZ7" s="203" t="s">
        <v>788</v>
      </c>
      <c r="CA7" s="203" t="s">
        <v>788</v>
      </c>
      <c r="CB7" s="203" t="s">
        <v>788</v>
      </c>
      <c r="CC7" s="203" t="s">
        <v>788</v>
      </c>
      <c r="CD7" s="203" t="s">
        <v>788</v>
      </c>
      <c r="CE7" s="203" t="s">
        <v>788</v>
      </c>
      <c r="CF7" s="203" t="s">
        <v>788</v>
      </c>
      <c r="CG7" s="203" t="s">
        <v>788</v>
      </c>
      <c r="CH7" s="203" t="s">
        <v>788</v>
      </c>
      <c r="CI7" s="203" t="s">
        <v>788</v>
      </c>
      <c r="CJ7" s="203" t="s">
        <v>788</v>
      </c>
      <c r="CK7" s="203" t="s">
        <v>788</v>
      </c>
      <c r="CL7" s="203" t="s">
        <v>788</v>
      </c>
      <c r="CM7" s="203" t="s">
        <v>788</v>
      </c>
      <c r="CN7" s="203" t="s">
        <v>788</v>
      </c>
      <c r="CO7" s="203" t="s">
        <v>788</v>
      </c>
      <c r="CP7" s="203" t="s">
        <v>788</v>
      </c>
      <c r="CQ7" s="203">
        <v>8.7769999999999992</v>
      </c>
      <c r="CR7" s="203">
        <v>215.048</v>
      </c>
      <c r="CS7" s="203" t="s">
        <v>788</v>
      </c>
      <c r="CT7" s="203" t="s">
        <v>788</v>
      </c>
      <c r="CU7" s="203" t="s">
        <v>788</v>
      </c>
      <c r="CV7" s="203" t="s">
        <v>788</v>
      </c>
      <c r="CW7" s="203">
        <v>18.681000000000001</v>
      </c>
      <c r="CX7" s="203">
        <v>19.936</v>
      </c>
      <c r="CY7" s="203" t="s">
        <v>788</v>
      </c>
      <c r="CZ7" s="203" t="s">
        <v>788</v>
      </c>
      <c r="DA7" s="203" t="s">
        <v>788</v>
      </c>
      <c r="DB7" s="203" t="s">
        <v>788</v>
      </c>
      <c r="DC7" s="203" t="s">
        <v>788</v>
      </c>
      <c r="DD7" s="203" t="s">
        <v>788</v>
      </c>
      <c r="DE7" s="203">
        <v>14.349</v>
      </c>
      <c r="DF7" s="203" t="s">
        <v>788</v>
      </c>
      <c r="DG7" s="203" t="s">
        <v>788</v>
      </c>
      <c r="DH7" s="203" t="s">
        <v>788</v>
      </c>
      <c r="DI7" s="203" t="s">
        <v>788</v>
      </c>
      <c r="DJ7" s="203" t="s">
        <v>788</v>
      </c>
      <c r="DK7" s="203" t="s">
        <v>788</v>
      </c>
      <c r="DL7" s="203" t="s">
        <v>788</v>
      </c>
      <c r="DM7" s="203" t="s">
        <v>788</v>
      </c>
      <c r="DN7" s="203" t="s">
        <v>788</v>
      </c>
      <c r="DO7" s="203" t="s">
        <v>788</v>
      </c>
      <c r="DP7" s="203" t="s">
        <v>788</v>
      </c>
      <c r="DQ7" s="203" t="s">
        <v>788</v>
      </c>
      <c r="DR7" s="203">
        <v>5.0709999999999997</v>
      </c>
      <c r="DS7" s="203">
        <v>1.236</v>
      </c>
      <c r="DT7" s="203">
        <v>0.83599999999999997</v>
      </c>
      <c r="DU7" s="203">
        <v>1.508</v>
      </c>
      <c r="DV7" s="203">
        <v>1.2689999999999999</v>
      </c>
      <c r="DW7" s="203">
        <v>1.847</v>
      </c>
      <c r="DX7" s="203">
        <v>3.56</v>
      </c>
      <c r="DY7" s="203">
        <v>1.7</v>
      </c>
      <c r="DZ7" s="203">
        <v>1.9590000000000001</v>
      </c>
      <c r="EA7" s="203">
        <v>1.9550000000000001</v>
      </c>
      <c r="EB7" s="203">
        <v>1.2230000000000001</v>
      </c>
      <c r="EC7" s="203">
        <v>1.7929999999999999</v>
      </c>
      <c r="ED7" s="203">
        <v>5.1580000000000004</v>
      </c>
      <c r="EE7" s="203">
        <v>0.85099999999999998</v>
      </c>
      <c r="EF7" s="203">
        <v>0.82199999999999995</v>
      </c>
      <c r="EG7" s="203">
        <v>1.585</v>
      </c>
      <c r="EH7" s="203">
        <v>2.4950000000000001</v>
      </c>
      <c r="EI7" s="203">
        <v>0.91600000000000004</v>
      </c>
      <c r="EJ7" s="203">
        <v>2.8919999999999999</v>
      </c>
      <c r="EK7" s="203">
        <v>4.2080000000000002</v>
      </c>
      <c r="EL7" s="203">
        <v>3.137</v>
      </c>
      <c r="EM7" s="203">
        <v>7.0060000000000002</v>
      </c>
      <c r="EN7" s="203">
        <v>1.0389999999999999</v>
      </c>
      <c r="EO7" s="203">
        <v>0.70099999999999996</v>
      </c>
      <c r="EP7" s="203">
        <v>0.23400000000000001</v>
      </c>
      <c r="EQ7" s="203">
        <v>3.3010000000000002</v>
      </c>
      <c r="ER7" s="203">
        <v>0.52</v>
      </c>
      <c r="ES7" s="203">
        <v>0.42199999999999999</v>
      </c>
      <c r="ET7" s="203">
        <v>1.8120000000000001</v>
      </c>
      <c r="EU7" s="203">
        <v>1.115</v>
      </c>
      <c r="EV7" s="203">
        <v>0.247</v>
      </c>
      <c r="EW7" s="203">
        <v>3.4769999999999999</v>
      </c>
      <c r="EX7" s="203">
        <v>4.5140000000000002</v>
      </c>
      <c r="EY7" s="203">
        <v>1.6259999999999999</v>
      </c>
      <c r="EZ7" s="203">
        <v>1.0549999999999999</v>
      </c>
      <c r="FA7" s="203">
        <v>0.33400000000000002</v>
      </c>
      <c r="FB7" s="203">
        <v>0.29299999999999998</v>
      </c>
      <c r="FC7" s="203">
        <v>3.698</v>
      </c>
      <c r="FD7" s="203">
        <v>2.1469999999999998</v>
      </c>
      <c r="FE7" s="203">
        <v>0.96</v>
      </c>
      <c r="FF7" s="203">
        <v>6.7009999999999996</v>
      </c>
      <c r="FG7" s="203">
        <v>4.7270000000000003</v>
      </c>
      <c r="FH7" s="203">
        <v>5.5839999999999996</v>
      </c>
      <c r="FI7" s="203">
        <v>7.5720000000000001</v>
      </c>
      <c r="FJ7" s="203">
        <v>2.6379999999999999</v>
      </c>
      <c r="FK7" s="203">
        <v>1.1639999999999999</v>
      </c>
      <c r="FL7" s="203">
        <v>1.022</v>
      </c>
      <c r="FM7" s="203">
        <v>1.7110000000000001</v>
      </c>
      <c r="FN7" s="203">
        <v>1.163</v>
      </c>
      <c r="FO7" s="203">
        <v>2.3849999999999998</v>
      </c>
      <c r="FP7" s="203">
        <v>1.0289999999999999</v>
      </c>
      <c r="FQ7" s="203">
        <v>3.3000000000000002E-2</v>
      </c>
      <c r="FR7" s="203">
        <v>4.8000000000000001E-2</v>
      </c>
      <c r="FS7" s="203">
        <v>0.79</v>
      </c>
      <c r="FT7" s="203">
        <v>1.48</v>
      </c>
      <c r="FU7" s="203">
        <v>2.9009999999999998</v>
      </c>
      <c r="FV7" s="203">
        <v>1.4830000000000001</v>
      </c>
      <c r="FW7" s="203">
        <v>2.7730000000000001</v>
      </c>
      <c r="FX7" s="203">
        <v>2.4079999999999999</v>
      </c>
      <c r="FY7" s="203">
        <v>1.3360000000000001</v>
      </c>
      <c r="FZ7" s="203">
        <v>1.0169999999999999</v>
      </c>
      <c r="GA7" s="203">
        <v>0.253</v>
      </c>
      <c r="GB7" s="203">
        <v>0.22500000000000001</v>
      </c>
      <c r="GC7" s="203">
        <v>0.68400000000000005</v>
      </c>
      <c r="GD7" s="203">
        <v>0.71699999999999997</v>
      </c>
      <c r="GE7" s="203">
        <v>3.133</v>
      </c>
      <c r="GF7" s="203">
        <v>0.55000000000000004</v>
      </c>
      <c r="GG7" s="203">
        <v>2.5630000000000002</v>
      </c>
      <c r="GH7" s="203">
        <v>4.492</v>
      </c>
      <c r="GI7" s="203">
        <v>1.0049999999999999</v>
      </c>
      <c r="GJ7" s="203">
        <v>1.0229999999999999</v>
      </c>
      <c r="GK7" s="203">
        <v>1.0229999999999999</v>
      </c>
      <c r="GL7" s="203">
        <v>1.5980000000000001</v>
      </c>
      <c r="GM7" s="203">
        <v>0.54200000000000004</v>
      </c>
      <c r="GN7" s="203">
        <v>0.998</v>
      </c>
      <c r="GO7" s="203">
        <v>1.08</v>
      </c>
      <c r="GP7" s="203">
        <v>0.57799999999999996</v>
      </c>
      <c r="GQ7" s="203">
        <v>1.65</v>
      </c>
      <c r="GR7" s="203">
        <v>0.69</v>
      </c>
      <c r="GS7" s="203">
        <v>1.157</v>
      </c>
      <c r="GT7" s="203">
        <v>5.048</v>
      </c>
      <c r="GU7" s="203">
        <v>4.1379999999999999</v>
      </c>
      <c r="GV7" s="203">
        <v>0.154</v>
      </c>
      <c r="GW7" s="203">
        <v>1.3939999999999999</v>
      </c>
      <c r="GX7" s="203">
        <v>0.36199999999999999</v>
      </c>
      <c r="GY7" s="203">
        <v>1.379</v>
      </c>
      <c r="GZ7" s="203">
        <v>0.6</v>
      </c>
      <c r="HA7" s="203">
        <v>0.45700000000000002</v>
      </c>
      <c r="HB7" s="203">
        <v>1.792</v>
      </c>
      <c r="HC7" s="203">
        <v>1.161</v>
      </c>
      <c r="HD7" s="203">
        <v>1.157</v>
      </c>
      <c r="HE7" s="203">
        <v>0.59499999999999997</v>
      </c>
      <c r="HF7" s="203">
        <v>2.153</v>
      </c>
      <c r="HG7" s="203">
        <v>0.95</v>
      </c>
      <c r="HH7" s="203">
        <v>3.044</v>
      </c>
      <c r="HI7" s="203">
        <v>4.95</v>
      </c>
      <c r="HJ7" s="203">
        <v>4.8570000000000002</v>
      </c>
      <c r="HK7" s="203">
        <v>1.4239999999999999</v>
      </c>
      <c r="HL7" s="203">
        <v>4.5830000000000002</v>
      </c>
      <c r="HM7" s="203">
        <v>8.2430000000000003</v>
      </c>
      <c r="HN7" s="203">
        <v>3.4609999999999999</v>
      </c>
      <c r="HO7" s="203">
        <v>5.5030000000000001</v>
      </c>
      <c r="HP7" s="203">
        <v>2.129</v>
      </c>
      <c r="HQ7" s="203">
        <v>0.52400000000000002</v>
      </c>
      <c r="HR7" s="203">
        <v>0.24</v>
      </c>
      <c r="HS7" s="203">
        <v>1.4610000000000001</v>
      </c>
      <c r="HT7" s="203">
        <v>0.83899999999999997</v>
      </c>
      <c r="HU7" s="203">
        <v>0.106</v>
      </c>
      <c r="HV7" s="203">
        <v>0.193</v>
      </c>
      <c r="HW7" s="203">
        <v>0.51600000000000001</v>
      </c>
      <c r="HX7" s="203">
        <v>0.71599999999999997</v>
      </c>
      <c r="HY7" s="203">
        <v>4.0869999999999997</v>
      </c>
      <c r="HZ7" s="203">
        <v>0.36599999999999999</v>
      </c>
      <c r="IA7" s="203">
        <v>0.80200000000000005</v>
      </c>
      <c r="IB7" s="203">
        <v>1.915</v>
      </c>
      <c r="IC7" s="203">
        <v>1.968</v>
      </c>
      <c r="ID7" s="203">
        <v>4.5119999999999996</v>
      </c>
      <c r="IE7" s="203">
        <v>1.0289999999999999</v>
      </c>
      <c r="IF7" s="203">
        <v>0.754</v>
      </c>
      <c r="IG7" s="203">
        <v>2.4E-2</v>
      </c>
      <c r="IH7" s="203">
        <v>1.6E-2</v>
      </c>
      <c r="II7" s="203">
        <v>1.46</v>
      </c>
      <c r="IJ7" s="203">
        <v>2.105</v>
      </c>
      <c r="IK7" s="203">
        <v>1.9890000000000001</v>
      </c>
      <c r="IL7" s="203">
        <v>1.248</v>
      </c>
      <c r="IM7" s="203">
        <v>1.0249999999999999</v>
      </c>
      <c r="IN7" s="203">
        <v>2.0760000000000001</v>
      </c>
      <c r="IO7" s="203">
        <v>2.6669999999999998</v>
      </c>
      <c r="IP7" s="203">
        <v>15.664</v>
      </c>
      <c r="IQ7" s="203">
        <v>5.968</v>
      </c>
      <c r="IR7" s="203">
        <v>3.0190000000000001</v>
      </c>
      <c r="IS7" s="203">
        <v>1.1719999999999999</v>
      </c>
      <c r="IT7" s="203">
        <v>3.246</v>
      </c>
      <c r="IU7" s="203">
        <v>1.893</v>
      </c>
      <c r="IV7" s="203">
        <v>0.76100000000000001</v>
      </c>
      <c r="IW7" s="203">
        <v>1.167</v>
      </c>
      <c r="IX7" s="203">
        <v>3.1829999999999998</v>
      </c>
      <c r="IY7" s="203">
        <v>3.6760000000000002</v>
      </c>
      <c r="IZ7" s="203">
        <v>1.137</v>
      </c>
      <c r="JA7" s="203">
        <v>1.2190000000000001</v>
      </c>
      <c r="JB7" s="203">
        <v>3.871</v>
      </c>
      <c r="JC7" s="203">
        <v>1.242</v>
      </c>
      <c r="JD7" s="203">
        <v>3.2679999999999998</v>
      </c>
      <c r="JE7" s="203">
        <v>1.655</v>
      </c>
      <c r="JF7" s="203">
        <v>0.61299999999999999</v>
      </c>
      <c r="JG7" s="203">
        <v>1.0429999999999999</v>
      </c>
      <c r="JH7" s="203">
        <v>1.2849999999999999</v>
      </c>
      <c r="JI7" s="203">
        <v>1.5780000000000001</v>
      </c>
    </row>
    <row r="8" spans="1:269" ht="23.25" customHeight="1" x14ac:dyDescent="0.3">
      <c r="A8" s="200"/>
      <c r="B8" s="66" t="s">
        <v>14</v>
      </c>
      <c r="C8" s="205">
        <v>24312.611000000001</v>
      </c>
      <c r="D8" s="205">
        <v>10858</v>
      </c>
      <c r="E8" s="205">
        <v>5055</v>
      </c>
      <c r="F8" s="205">
        <v>3790</v>
      </c>
      <c r="G8" s="205">
        <v>4607</v>
      </c>
      <c r="H8" s="356"/>
      <c r="I8" s="205">
        <v>1361.7670000000001</v>
      </c>
      <c r="J8" s="204" t="s">
        <v>61</v>
      </c>
      <c r="K8" s="204" t="s">
        <v>61</v>
      </c>
      <c r="L8" s="205">
        <v>577.79999999999995</v>
      </c>
      <c r="M8" s="205">
        <v>407.73500000000001</v>
      </c>
      <c r="N8" s="205">
        <v>245.833</v>
      </c>
      <c r="O8" s="205">
        <v>209.506</v>
      </c>
      <c r="P8" s="204" t="s">
        <v>61</v>
      </c>
      <c r="Q8" s="205">
        <v>199.85</v>
      </c>
      <c r="R8" s="205">
        <v>229.011</v>
      </c>
      <c r="S8" s="205">
        <v>115.042</v>
      </c>
      <c r="T8" s="205">
        <v>137.77000000000001</v>
      </c>
      <c r="U8" s="205">
        <v>112.151</v>
      </c>
      <c r="V8" s="205">
        <v>121.782</v>
      </c>
      <c r="W8" s="205">
        <v>124.691</v>
      </c>
      <c r="X8" s="205">
        <v>94.557000000000002</v>
      </c>
      <c r="Y8" s="205">
        <v>108.545</v>
      </c>
      <c r="Z8" s="205">
        <v>187.18600000000001</v>
      </c>
      <c r="AA8" s="205">
        <v>109.63500000000001</v>
      </c>
      <c r="AB8" s="205">
        <v>102.029</v>
      </c>
      <c r="AC8" s="205">
        <v>71.936000000000007</v>
      </c>
      <c r="AD8" s="205">
        <v>108.43300000000001</v>
      </c>
      <c r="AE8" s="205">
        <v>86.73</v>
      </c>
      <c r="AF8" s="205">
        <v>68.53</v>
      </c>
      <c r="AG8" s="205">
        <v>70.061000000000007</v>
      </c>
      <c r="AH8" s="205">
        <v>60.427999999999997</v>
      </c>
      <c r="AI8" s="205">
        <v>48.581000000000003</v>
      </c>
      <c r="AJ8" s="205">
        <v>44.472999999999999</v>
      </c>
      <c r="AK8" s="205">
        <v>171.61199999999999</v>
      </c>
      <c r="AL8" s="205">
        <v>191.161</v>
      </c>
      <c r="AM8" s="204" t="s">
        <v>61</v>
      </c>
      <c r="AN8" s="205">
        <v>39.052</v>
      </c>
      <c r="AO8" s="205">
        <v>27.745000000000001</v>
      </c>
      <c r="AP8" s="205">
        <v>100.441</v>
      </c>
      <c r="AQ8" s="205">
        <v>57.582000000000001</v>
      </c>
      <c r="AR8" s="205">
        <v>176.363</v>
      </c>
      <c r="AS8" s="205">
        <v>256.988</v>
      </c>
      <c r="AT8" s="205">
        <v>179.768</v>
      </c>
      <c r="AU8" s="205">
        <v>127.86199999999999</v>
      </c>
      <c r="AV8" s="205">
        <v>75.700999999999993</v>
      </c>
      <c r="AW8" s="205">
        <v>288.10300000000001</v>
      </c>
      <c r="AX8" s="205">
        <v>152.18</v>
      </c>
      <c r="AY8" s="204" t="s">
        <v>61</v>
      </c>
      <c r="AZ8" s="205">
        <v>114.286</v>
      </c>
      <c r="BA8" s="205">
        <v>120.57</v>
      </c>
      <c r="BB8" s="205">
        <v>70.325999999999993</v>
      </c>
      <c r="BC8" s="205">
        <v>96.245999999999995</v>
      </c>
      <c r="BD8" s="204" t="s">
        <v>61</v>
      </c>
      <c r="BE8" s="205">
        <v>398.16500000000002</v>
      </c>
      <c r="BF8" s="205">
        <v>341.18</v>
      </c>
      <c r="BG8" s="205">
        <v>132.08500000000001</v>
      </c>
      <c r="BH8" s="205">
        <v>203.155</v>
      </c>
      <c r="BI8" s="205">
        <v>141.67599999999999</v>
      </c>
      <c r="BJ8" s="205">
        <v>155.595</v>
      </c>
      <c r="BK8" s="205">
        <v>66.551000000000002</v>
      </c>
      <c r="BL8" s="205">
        <v>926.64599999999996</v>
      </c>
      <c r="BM8" s="204" t="s">
        <v>61</v>
      </c>
      <c r="BN8" s="205">
        <v>264.82299999999998</v>
      </c>
      <c r="BO8" s="204" t="s">
        <v>61</v>
      </c>
      <c r="BP8" s="205">
        <v>142.261</v>
      </c>
      <c r="BQ8" s="205">
        <v>123.404</v>
      </c>
      <c r="BR8" s="205">
        <v>134.35300000000001</v>
      </c>
      <c r="BS8" s="204" t="s">
        <v>61</v>
      </c>
      <c r="BT8" s="204" t="s">
        <v>61</v>
      </c>
      <c r="BU8" s="204" t="s">
        <v>61</v>
      </c>
      <c r="BV8" s="205">
        <v>79.599000000000004</v>
      </c>
      <c r="BW8" s="204" t="s">
        <v>61</v>
      </c>
      <c r="BX8" s="205">
        <v>64.805999999999997</v>
      </c>
      <c r="BY8" s="204" t="s">
        <v>61</v>
      </c>
      <c r="BZ8" s="204" t="s">
        <v>61</v>
      </c>
      <c r="CA8" s="204" t="s">
        <v>61</v>
      </c>
      <c r="CB8" s="204" t="s">
        <v>61</v>
      </c>
      <c r="CC8" s="204" t="s">
        <v>61</v>
      </c>
      <c r="CD8" s="204" t="s">
        <v>61</v>
      </c>
      <c r="CE8" s="204" t="s">
        <v>61</v>
      </c>
      <c r="CF8" s="204" t="s">
        <v>61</v>
      </c>
      <c r="CG8" s="204" t="s">
        <v>61</v>
      </c>
      <c r="CH8" s="204" t="s">
        <v>61</v>
      </c>
      <c r="CI8" s="204" t="s">
        <v>61</v>
      </c>
      <c r="CJ8" s="204" t="s">
        <v>61</v>
      </c>
      <c r="CK8" s="204" t="s">
        <v>61</v>
      </c>
      <c r="CL8" s="204" t="s">
        <v>61</v>
      </c>
      <c r="CM8" s="204" t="s">
        <v>61</v>
      </c>
      <c r="CN8" s="204" t="s">
        <v>61</v>
      </c>
      <c r="CO8" s="204" t="s">
        <v>61</v>
      </c>
      <c r="CP8" s="204" t="s">
        <v>61</v>
      </c>
      <c r="CQ8" s="205">
        <v>48.945</v>
      </c>
      <c r="CR8" s="205">
        <v>683.15300000000002</v>
      </c>
      <c r="CS8" s="204" t="s">
        <v>61</v>
      </c>
      <c r="CT8" s="204" t="s">
        <v>61</v>
      </c>
      <c r="CU8" s="204" t="s">
        <v>61</v>
      </c>
      <c r="CV8" s="204" t="s">
        <v>61</v>
      </c>
      <c r="CW8" s="205">
        <v>193.4</v>
      </c>
      <c r="CX8" s="205">
        <v>132.25299999999999</v>
      </c>
      <c r="CY8" s="204" t="s">
        <v>61</v>
      </c>
      <c r="CZ8" s="204" t="s">
        <v>61</v>
      </c>
      <c r="DA8" s="204" t="s">
        <v>61</v>
      </c>
      <c r="DB8" s="204" t="s">
        <v>61</v>
      </c>
      <c r="DC8" s="204" t="s">
        <v>61</v>
      </c>
      <c r="DD8" s="204" t="s">
        <v>61</v>
      </c>
      <c r="DE8" s="205">
        <v>245.339</v>
      </c>
      <c r="DF8" s="204" t="s">
        <v>61</v>
      </c>
      <c r="DG8" s="204" t="s">
        <v>61</v>
      </c>
      <c r="DH8" s="204" t="s">
        <v>61</v>
      </c>
      <c r="DI8" s="204" t="s">
        <v>61</v>
      </c>
      <c r="DJ8" s="204" t="s">
        <v>61</v>
      </c>
      <c r="DK8" s="204" t="s">
        <v>61</v>
      </c>
      <c r="DL8" s="204" t="s">
        <v>61</v>
      </c>
      <c r="DM8" s="204" t="s">
        <v>61</v>
      </c>
      <c r="DN8" s="204" t="s">
        <v>61</v>
      </c>
      <c r="DO8" s="204" t="s">
        <v>61</v>
      </c>
      <c r="DP8" s="204" t="s">
        <v>61</v>
      </c>
      <c r="DQ8" s="204" t="s">
        <v>61</v>
      </c>
      <c r="DR8" s="205">
        <v>79.852000000000004</v>
      </c>
      <c r="DS8" s="205">
        <v>24.995000000000001</v>
      </c>
      <c r="DT8" s="205">
        <v>19.559000000000001</v>
      </c>
      <c r="DU8" s="205">
        <v>18.643000000000001</v>
      </c>
      <c r="DV8" s="205">
        <v>20.466999999999999</v>
      </c>
      <c r="DW8" s="205">
        <v>23.622</v>
      </c>
      <c r="DX8" s="205">
        <v>62.183</v>
      </c>
      <c r="DY8" s="205">
        <v>40.639000000000003</v>
      </c>
      <c r="DZ8" s="205">
        <v>29.922000000000001</v>
      </c>
      <c r="EA8" s="205">
        <v>24.475000000000001</v>
      </c>
      <c r="EB8" s="205">
        <v>29.268999999999998</v>
      </c>
      <c r="EC8" s="205">
        <v>31.305</v>
      </c>
      <c r="ED8" s="205">
        <v>88.242999999999995</v>
      </c>
      <c r="EE8" s="205">
        <v>16.32</v>
      </c>
      <c r="EF8" s="205">
        <v>25.568999999999999</v>
      </c>
      <c r="EG8" s="205">
        <v>17.492999999999999</v>
      </c>
      <c r="EH8" s="205">
        <v>27.710999999999999</v>
      </c>
      <c r="EI8" s="205">
        <v>46.930999999999997</v>
      </c>
      <c r="EJ8" s="205">
        <v>52.505000000000003</v>
      </c>
      <c r="EK8" s="205">
        <v>60.896999999999998</v>
      </c>
      <c r="EL8" s="205">
        <v>79.137</v>
      </c>
      <c r="EM8" s="205">
        <v>52.802</v>
      </c>
      <c r="EN8" s="205">
        <v>26.527999999999999</v>
      </c>
      <c r="EO8" s="205">
        <v>22.768000000000001</v>
      </c>
      <c r="EP8" s="205">
        <v>25.439</v>
      </c>
      <c r="EQ8" s="205">
        <v>48.597000000000001</v>
      </c>
      <c r="ER8" s="205">
        <v>12.547000000000001</v>
      </c>
      <c r="ES8" s="205">
        <v>9.4359999999999999</v>
      </c>
      <c r="ET8" s="205">
        <v>28.94</v>
      </c>
      <c r="EU8" s="205">
        <v>27.337</v>
      </c>
      <c r="EV8" s="205">
        <v>17.488</v>
      </c>
      <c r="EW8" s="205">
        <v>49.707000000000001</v>
      </c>
      <c r="EX8" s="205">
        <v>31.247</v>
      </c>
      <c r="EY8" s="205">
        <v>33.651000000000003</v>
      </c>
      <c r="EZ8" s="205">
        <v>20.452000000000002</v>
      </c>
      <c r="FA8" s="205">
        <v>12.218</v>
      </c>
      <c r="FB8" s="205">
        <v>11.864000000000001</v>
      </c>
      <c r="FC8" s="205">
        <v>70.557000000000002</v>
      </c>
      <c r="FD8" s="205">
        <v>32.801000000000002</v>
      </c>
      <c r="FE8" s="205">
        <v>25.347000000000001</v>
      </c>
      <c r="FF8" s="205">
        <v>65.537000000000006</v>
      </c>
      <c r="FG8" s="205">
        <v>74.085999999999999</v>
      </c>
      <c r="FH8" s="205">
        <v>62.04</v>
      </c>
      <c r="FI8" s="205">
        <v>106.874</v>
      </c>
      <c r="FJ8" s="205">
        <v>39.49</v>
      </c>
      <c r="FK8" s="205">
        <v>14.67</v>
      </c>
      <c r="FL8" s="205">
        <v>21.462</v>
      </c>
      <c r="FM8" s="205">
        <v>37.377000000000002</v>
      </c>
      <c r="FN8" s="205">
        <v>10.349</v>
      </c>
      <c r="FO8" s="205">
        <v>30.643000000000001</v>
      </c>
      <c r="FP8" s="205">
        <v>23.562000000000001</v>
      </c>
      <c r="FQ8" s="205">
        <v>11.151</v>
      </c>
      <c r="FR8" s="205">
        <v>11.712</v>
      </c>
      <c r="FS8" s="205">
        <v>17.329999999999998</v>
      </c>
      <c r="FT8" s="205">
        <v>35.436999999999998</v>
      </c>
      <c r="FU8" s="205">
        <v>68.826999999999998</v>
      </c>
      <c r="FV8" s="205">
        <v>20.419</v>
      </c>
      <c r="FW8" s="205">
        <v>22.966000000000001</v>
      </c>
      <c r="FX8" s="205">
        <v>15.305</v>
      </c>
      <c r="FY8" s="205">
        <v>19.724</v>
      </c>
      <c r="FZ8" s="205">
        <v>20.036000000000001</v>
      </c>
      <c r="GA8" s="205">
        <v>14.972</v>
      </c>
      <c r="GB8" s="205">
        <v>10.186</v>
      </c>
      <c r="GC8" s="205">
        <v>16.837</v>
      </c>
      <c r="GD8" s="205">
        <v>18.984999999999999</v>
      </c>
      <c r="GE8" s="205">
        <v>36.859000000000002</v>
      </c>
      <c r="GF8" s="205">
        <v>17.888000000000002</v>
      </c>
      <c r="GG8" s="205">
        <v>45.948999999999998</v>
      </c>
      <c r="GH8" s="205">
        <v>41.475000000000001</v>
      </c>
      <c r="GI8" s="205">
        <v>29.716999999999999</v>
      </c>
      <c r="GJ8" s="205">
        <v>23.896999999999998</v>
      </c>
      <c r="GK8" s="205">
        <v>20.74</v>
      </c>
      <c r="GL8" s="205">
        <v>37.405000000000001</v>
      </c>
      <c r="GM8" s="205">
        <v>15.23</v>
      </c>
      <c r="GN8" s="205">
        <v>16.274999999999999</v>
      </c>
      <c r="GO8" s="205">
        <v>32.951999999999998</v>
      </c>
      <c r="GP8" s="205">
        <v>11.087999999999999</v>
      </c>
      <c r="GQ8" s="205">
        <v>42.002000000000002</v>
      </c>
      <c r="GR8" s="205">
        <v>19.609000000000002</v>
      </c>
      <c r="GS8" s="205">
        <v>15.439</v>
      </c>
      <c r="GT8" s="205">
        <v>92.924000000000007</v>
      </c>
      <c r="GU8" s="205">
        <v>64.248999999999995</v>
      </c>
      <c r="GV8" s="205">
        <v>21.003</v>
      </c>
      <c r="GW8" s="205">
        <v>15.86</v>
      </c>
      <c r="GX8" s="205">
        <v>17.844000000000001</v>
      </c>
      <c r="GY8" s="205">
        <v>34.222999999999999</v>
      </c>
      <c r="GZ8" s="205">
        <v>19.954999999999998</v>
      </c>
      <c r="HA8" s="205">
        <v>19.324000000000002</v>
      </c>
      <c r="HB8" s="205">
        <v>17.495999999999999</v>
      </c>
      <c r="HC8" s="205">
        <v>26.677</v>
      </c>
      <c r="HD8" s="205">
        <v>32.002000000000002</v>
      </c>
      <c r="HE8" s="205">
        <v>11.894</v>
      </c>
      <c r="HF8" s="205">
        <v>31.018999999999998</v>
      </c>
      <c r="HG8" s="205">
        <v>13.032</v>
      </c>
      <c r="HH8" s="205">
        <v>61.161999999999999</v>
      </c>
      <c r="HI8" s="205">
        <v>59.222000000000001</v>
      </c>
      <c r="HJ8" s="205">
        <v>30.552</v>
      </c>
      <c r="HK8" s="205">
        <v>23.782</v>
      </c>
      <c r="HL8" s="205">
        <v>47.756999999999998</v>
      </c>
      <c r="HM8" s="205">
        <v>61.749000000000002</v>
      </c>
      <c r="HN8" s="205">
        <v>30.498000000000001</v>
      </c>
      <c r="HO8" s="205">
        <v>30.577999999999999</v>
      </c>
      <c r="HP8" s="205">
        <v>17.131</v>
      </c>
      <c r="HQ8" s="205">
        <v>7.3719999999999999</v>
      </c>
      <c r="HR8" s="205">
        <v>22.681000000000001</v>
      </c>
      <c r="HS8" s="205">
        <v>18.695</v>
      </c>
      <c r="HT8" s="205">
        <v>20.559000000000001</v>
      </c>
      <c r="HU8" s="205">
        <v>13.537000000000001</v>
      </c>
      <c r="HV8" s="205">
        <v>15.673999999999999</v>
      </c>
      <c r="HW8" s="205">
        <v>25.279</v>
      </c>
      <c r="HX8" s="205">
        <v>21.305</v>
      </c>
      <c r="HY8" s="205">
        <v>48.667999999999999</v>
      </c>
      <c r="HZ8" s="205">
        <v>18.207000000000001</v>
      </c>
      <c r="IA8" s="205">
        <v>16.565000000000001</v>
      </c>
      <c r="IB8" s="205">
        <v>25.927</v>
      </c>
      <c r="IC8" s="205">
        <v>23.626999999999999</v>
      </c>
      <c r="ID8" s="205">
        <v>47.826000000000001</v>
      </c>
      <c r="IE8" s="205">
        <v>10.407999999999999</v>
      </c>
      <c r="IF8" s="205">
        <v>11.417</v>
      </c>
      <c r="IG8" s="205">
        <v>14.286</v>
      </c>
      <c r="IH8" s="205">
        <v>9.2789999999999999</v>
      </c>
      <c r="II8" s="205">
        <v>20.766999999999999</v>
      </c>
      <c r="IJ8" s="205">
        <v>18.698</v>
      </c>
      <c r="IK8" s="205">
        <v>15.567</v>
      </c>
      <c r="IL8" s="205">
        <v>11.051</v>
      </c>
      <c r="IM8" s="205">
        <v>8.7959999999999994</v>
      </c>
      <c r="IN8" s="205">
        <v>17.398</v>
      </c>
      <c r="IO8" s="205">
        <v>23.413</v>
      </c>
      <c r="IP8" s="205">
        <v>155.74199999999999</v>
      </c>
      <c r="IQ8" s="205">
        <v>57.116</v>
      </c>
      <c r="IR8" s="205">
        <v>34.670999999999999</v>
      </c>
      <c r="IS8" s="205">
        <v>14.856</v>
      </c>
      <c r="IT8" s="205">
        <v>36.250999999999998</v>
      </c>
      <c r="IU8" s="205">
        <v>21.260999999999999</v>
      </c>
      <c r="IV8" s="205">
        <v>20.173999999999999</v>
      </c>
      <c r="IW8" s="205">
        <v>34.506999999999998</v>
      </c>
      <c r="IX8" s="205">
        <v>45.554000000000002</v>
      </c>
      <c r="IY8" s="205">
        <v>103.643</v>
      </c>
      <c r="IZ8" s="205">
        <v>17.681999999999999</v>
      </c>
      <c r="JA8" s="205">
        <v>21.562999999999999</v>
      </c>
      <c r="JB8" s="205">
        <v>33.799999999999997</v>
      </c>
      <c r="JC8" s="205">
        <v>28.484000000000002</v>
      </c>
      <c r="JD8" s="205">
        <v>52.411000000000001</v>
      </c>
      <c r="JE8" s="205">
        <v>23.390999999999998</v>
      </c>
      <c r="JF8" s="205">
        <v>10.666</v>
      </c>
      <c r="JG8" s="205">
        <v>12.85</v>
      </c>
      <c r="JH8" s="205">
        <v>20.992000000000001</v>
      </c>
      <c r="JI8" s="205">
        <v>19.123000000000001</v>
      </c>
    </row>
    <row r="9" spans="1:269" ht="23.25" customHeight="1" x14ac:dyDescent="0.3">
      <c r="A9" s="200"/>
      <c r="B9" s="67" t="s">
        <v>6</v>
      </c>
      <c r="C9" s="206">
        <v>1378.0309999999999</v>
      </c>
      <c r="D9" s="206">
        <v>865</v>
      </c>
      <c r="E9" s="206">
        <v>238</v>
      </c>
      <c r="F9" s="206">
        <v>103</v>
      </c>
      <c r="G9" s="206">
        <v>169</v>
      </c>
      <c r="H9" s="356"/>
      <c r="I9" s="206">
        <v>151.06700000000001</v>
      </c>
      <c r="J9" s="206" t="s">
        <v>788</v>
      </c>
      <c r="K9" s="206" t="s">
        <v>788</v>
      </c>
      <c r="L9" s="206">
        <v>44.082999999999998</v>
      </c>
      <c r="M9" s="206">
        <v>6.7859999999999996</v>
      </c>
      <c r="N9" s="206">
        <v>8.8960000000000008</v>
      </c>
      <c r="O9" s="206">
        <v>7.2370000000000001</v>
      </c>
      <c r="P9" s="206" t="s">
        <v>788</v>
      </c>
      <c r="Q9" s="206">
        <v>12.14</v>
      </c>
      <c r="R9" s="206">
        <v>0.71699999999999997</v>
      </c>
      <c r="S9" s="206">
        <v>6.3460000000000001</v>
      </c>
      <c r="T9" s="206">
        <v>9.8780000000000001</v>
      </c>
      <c r="U9" s="206">
        <v>7.0190000000000001</v>
      </c>
      <c r="V9" s="206">
        <v>13.002000000000001</v>
      </c>
      <c r="W9" s="206">
        <v>8.016</v>
      </c>
      <c r="X9" s="206">
        <v>4.9509999999999996</v>
      </c>
      <c r="Y9" s="206">
        <v>6.3780000000000001</v>
      </c>
      <c r="Z9" s="206">
        <v>13.746</v>
      </c>
      <c r="AA9" s="206">
        <v>11.672000000000001</v>
      </c>
      <c r="AB9" s="206">
        <v>4.9550000000000001</v>
      </c>
      <c r="AC9" s="206">
        <v>1.2310000000000001</v>
      </c>
      <c r="AD9" s="206">
        <v>4.1580000000000004</v>
      </c>
      <c r="AE9" s="206">
        <v>6.8940000000000001</v>
      </c>
      <c r="AF9" s="206">
        <v>4.3659999999999997</v>
      </c>
      <c r="AG9" s="206">
        <v>4.718</v>
      </c>
      <c r="AH9" s="206">
        <v>4.0570000000000004</v>
      </c>
      <c r="AI9" s="206">
        <v>3.63</v>
      </c>
      <c r="AJ9" s="206">
        <v>4.21</v>
      </c>
      <c r="AK9" s="206">
        <v>12.762</v>
      </c>
      <c r="AL9" s="206">
        <v>38.764000000000003</v>
      </c>
      <c r="AM9" s="206" t="s">
        <v>788</v>
      </c>
      <c r="AN9" s="206">
        <v>4.7039999999999997</v>
      </c>
      <c r="AO9" s="206">
        <v>2.2349999999999999</v>
      </c>
      <c r="AP9" s="206">
        <v>0.05</v>
      </c>
      <c r="AQ9" s="206">
        <v>3.2440000000000002</v>
      </c>
      <c r="AR9" s="206">
        <v>0.34799999999999998</v>
      </c>
      <c r="AS9" s="206">
        <v>16.937000000000001</v>
      </c>
      <c r="AT9" s="206">
        <v>13.628</v>
      </c>
      <c r="AU9" s="206">
        <v>13.048</v>
      </c>
      <c r="AV9" s="206">
        <v>8.3130000000000006</v>
      </c>
      <c r="AW9" s="206">
        <v>28.18</v>
      </c>
      <c r="AX9" s="206">
        <v>10.119</v>
      </c>
      <c r="AY9" s="206" t="s">
        <v>788</v>
      </c>
      <c r="AZ9" s="206">
        <v>13.582000000000001</v>
      </c>
      <c r="BA9" s="206">
        <v>14.16</v>
      </c>
      <c r="BB9" s="206">
        <v>5.6219999999999999</v>
      </c>
      <c r="BC9" s="206">
        <v>7.4450000000000003</v>
      </c>
      <c r="BD9" s="206" t="s">
        <v>788</v>
      </c>
      <c r="BE9" s="206">
        <v>48.841999999999999</v>
      </c>
      <c r="BF9" s="206">
        <v>41.15</v>
      </c>
      <c r="BG9" s="206">
        <v>9.81</v>
      </c>
      <c r="BH9" s="206">
        <v>30.09</v>
      </c>
      <c r="BI9" s="206">
        <v>17.379000000000001</v>
      </c>
      <c r="BJ9" s="206">
        <v>12.811999999999999</v>
      </c>
      <c r="BK9" s="206">
        <v>5.92</v>
      </c>
      <c r="BL9" s="206">
        <v>121.956</v>
      </c>
      <c r="BM9" s="206" t="s">
        <v>788</v>
      </c>
      <c r="BN9" s="206">
        <v>21.949000000000002</v>
      </c>
      <c r="BO9" s="206" t="s">
        <v>788</v>
      </c>
      <c r="BP9" s="206">
        <v>8.8190000000000008</v>
      </c>
      <c r="BQ9" s="206">
        <v>3.9289999999999998</v>
      </c>
      <c r="BR9" s="206">
        <v>10.73</v>
      </c>
      <c r="BS9" s="206" t="s">
        <v>788</v>
      </c>
      <c r="BT9" s="206" t="s">
        <v>788</v>
      </c>
      <c r="BU9" s="206" t="s">
        <v>788</v>
      </c>
      <c r="BV9" s="206">
        <v>4.0140000000000002</v>
      </c>
      <c r="BW9" s="206" t="s">
        <v>788</v>
      </c>
      <c r="BX9" s="206">
        <v>5.35</v>
      </c>
      <c r="BY9" s="206" t="s">
        <v>788</v>
      </c>
      <c r="BZ9" s="206" t="s">
        <v>788</v>
      </c>
      <c r="CA9" s="206" t="s">
        <v>788</v>
      </c>
      <c r="CB9" s="206" t="s">
        <v>788</v>
      </c>
      <c r="CC9" s="206" t="s">
        <v>788</v>
      </c>
      <c r="CD9" s="206" t="s">
        <v>788</v>
      </c>
      <c r="CE9" s="206" t="s">
        <v>788</v>
      </c>
      <c r="CF9" s="206" t="s">
        <v>788</v>
      </c>
      <c r="CG9" s="206" t="s">
        <v>788</v>
      </c>
      <c r="CH9" s="206" t="s">
        <v>788</v>
      </c>
      <c r="CI9" s="206" t="s">
        <v>788</v>
      </c>
      <c r="CJ9" s="206" t="s">
        <v>788</v>
      </c>
      <c r="CK9" s="206" t="s">
        <v>788</v>
      </c>
      <c r="CL9" s="206" t="s">
        <v>788</v>
      </c>
      <c r="CM9" s="206" t="s">
        <v>788</v>
      </c>
      <c r="CN9" s="206" t="s">
        <v>788</v>
      </c>
      <c r="CO9" s="206" t="s">
        <v>788</v>
      </c>
      <c r="CP9" s="206" t="s">
        <v>788</v>
      </c>
      <c r="CQ9" s="206">
        <v>3.367</v>
      </c>
      <c r="CR9" s="206">
        <v>38.991999999999997</v>
      </c>
      <c r="CS9" s="206" t="s">
        <v>788</v>
      </c>
      <c r="CT9" s="206" t="s">
        <v>788</v>
      </c>
      <c r="CU9" s="206" t="s">
        <v>788</v>
      </c>
      <c r="CV9" s="206" t="s">
        <v>788</v>
      </c>
      <c r="CW9" s="206">
        <v>5.5250000000000004</v>
      </c>
      <c r="CX9" s="206">
        <v>6.4720000000000004</v>
      </c>
      <c r="CY9" s="206" t="s">
        <v>788</v>
      </c>
      <c r="CZ9" s="206" t="s">
        <v>788</v>
      </c>
      <c r="DA9" s="206" t="s">
        <v>788</v>
      </c>
      <c r="DB9" s="206" t="s">
        <v>788</v>
      </c>
      <c r="DC9" s="206" t="s">
        <v>788</v>
      </c>
      <c r="DD9" s="206" t="s">
        <v>788</v>
      </c>
      <c r="DE9" s="206">
        <v>9.1739999999999995</v>
      </c>
      <c r="DF9" s="206" t="s">
        <v>788</v>
      </c>
      <c r="DG9" s="206" t="s">
        <v>788</v>
      </c>
      <c r="DH9" s="206" t="s">
        <v>788</v>
      </c>
      <c r="DI9" s="206" t="s">
        <v>788</v>
      </c>
      <c r="DJ9" s="206" t="s">
        <v>788</v>
      </c>
      <c r="DK9" s="206" t="s">
        <v>788</v>
      </c>
      <c r="DL9" s="206" t="s">
        <v>788</v>
      </c>
      <c r="DM9" s="206" t="s">
        <v>788</v>
      </c>
      <c r="DN9" s="206" t="s">
        <v>788</v>
      </c>
      <c r="DO9" s="206" t="s">
        <v>788</v>
      </c>
      <c r="DP9" s="206" t="s">
        <v>788</v>
      </c>
      <c r="DQ9" s="206" t="s">
        <v>788</v>
      </c>
      <c r="DR9" s="206">
        <v>2.2170000000000001</v>
      </c>
      <c r="DS9" s="206">
        <v>0.75900000000000001</v>
      </c>
      <c r="DT9" s="206">
        <v>0.73</v>
      </c>
      <c r="DU9" s="206">
        <v>1.2789999999999999</v>
      </c>
      <c r="DV9" s="206">
        <v>0.79800000000000004</v>
      </c>
      <c r="DW9" s="206">
        <v>0.84499999999999997</v>
      </c>
      <c r="DX9" s="206">
        <v>2.89</v>
      </c>
      <c r="DY9" s="206">
        <v>1.609</v>
      </c>
      <c r="DZ9" s="206">
        <v>1.617</v>
      </c>
      <c r="EA9" s="206">
        <v>1.4490000000000001</v>
      </c>
      <c r="EB9" s="206">
        <v>0.80900000000000005</v>
      </c>
      <c r="EC9" s="206">
        <v>1.431</v>
      </c>
      <c r="ED9" s="206">
        <v>2.3079999999999998</v>
      </c>
      <c r="EE9" s="206">
        <v>0.90900000000000003</v>
      </c>
      <c r="EF9" s="206">
        <v>1.69</v>
      </c>
      <c r="EG9" s="206">
        <v>1.1479999999999999</v>
      </c>
      <c r="EH9" s="206">
        <v>1.996</v>
      </c>
      <c r="EI9" s="206">
        <v>2.242</v>
      </c>
      <c r="EJ9" s="206">
        <v>1.85</v>
      </c>
      <c r="EK9" s="206">
        <v>2.2480000000000002</v>
      </c>
      <c r="EL9" s="206">
        <v>2.6419999999999999</v>
      </c>
      <c r="EM9" s="206">
        <v>3.1419999999999999</v>
      </c>
      <c r="EN9" s="206">
        <v>1.0049999999999999</v>
      </c>
      <c r="EO9" s="206">
        <v>0.7</v>
      </c>
      <c r="EP9" s="206">
        <v>0.76200000000000001</v>
      </c>
      <c r="EQ9" s="206">
        <v>2.0819999999999999</v>
      </c>
      <c r="ER9" s="206">
        <v>0.74299999999999999</v>
      </c>
      <c r="ES9" s="206">
        <v>0.57499999999999996</v>
      </c>
      <c r="ET9" s="206">
        <v>1.2050000000000001</v>
      </c>
      <c r="EU9" s="206">
        <v>0.85499999999999998</v>
      </c>
      <c r="EV9" s="206">
        <v>0.73</v>
      </c>
      <c r="EW9" s="206">
        <v>0.98099999999999998</v>
      </c>
      <c r="EX9" s="206">
        <v>1.1020000000000001</v>
      </c>
      <c r="EY9" s="206">
        <v>0.66700000000000004</v>
      </c>
      <c r="EZ9" s="206">
        <v>0.48399999999999999</v>
      </c>
      <c r="FA9" s="206">
        <v>0.20499999999999999</v>
      </c>
      <c r="FB9" s="206">
        <v>0.495</v>
      </c>
      <c r="FC9" s="206">
        <v>1.3420000000000001</v>
      </c>
      <c r="FD9" s="206">
        <v>0.80600000000000005</v>
      </c>
      <c r="FE9" s="206">
        <v>0.80600000000000005</v>
      </c>
      <c r="FF9" s="206">
        <v>1.5</v>
      </c>
      <c r="FG9" s="206">
        <v>2.4300000000000002</v>
      </c>
      <c r="FH9" s="206">
        <v>3.863</v>
      </c>
      <c r="FI9" s="206">
        <v>4.2370000000000001</v>
      </c>
      <c r="FJ9" s="206">
        <v>0.81799999999999995</v>
      </c>
      <c r="FK9" s="206">
        <v>0.755</v>
      </c>
      <c r="FL9" s="206">
        <v>0.8</v>
      </c>
      <c r="FM9" s="206">
        <v>1.39</v>
      </c>
      <c r="FN9" s="206">
        <v>0.6</v>
      </c>
      <c r="FO9" s="206">
        <v>1.2450000000000001</v>
      </c>
      <c r="FP9" s="206">
        <v>0.91200000000000003</v>
      </c>
      <c r="FQ9" s="206">
        <v>0.59499999999999997</v>
      </c>
      <c r="FR9" s="206">
        <v>0.38300000000000001</v>
      </c>
      <c r="FS9" s="206">
        <v>0.80900000000000005</v>
      </c>
      <c r="FT9" s="206">
        <v>1.1399999999999999</v>
      </c>
      <c r="FU9" s="206">
        <v>2.2629999999999999</v>
      </c>
      <c r="FV9" s="206">
        <v>0.75700000000000001</v>
      </c>
      <c r="FW9" s="206">
        <v>0.79500000000000004</v>
      </c>
      <c r="FX9" s="206">
        <v>0.63100000000000001</v>
      </c>
      <c r="FY9" s="206">
        <v>0.62</v>
      </c>
      <c r="FZ9" s="206">
        <v>0.7</v>
      </c>
      <c r="GA9" s="206">
        <v>0.65500000000000003</v>
      </c>
      <c r="GB9" s="206">
        <v>0.45500000000000002</v>
      </c>
      <c r="GC9" s="206">
        <v>0.53</v>
      </c>
      <c r="GD9" s="206">
        <v>0.83199999999999996</v>
      </c>
      <c r="GE9" s="206">
        <v>1.0680000000000001</v>
      </c>
      <c r="GF9" s="206">
        <v>0.875</v>
      </c>
      <c r="GG9" s="206">
        <v>1.865</v>
      </c>
      <c r="GH9" s="206">
        <v>1.988</v>
      </c>
      <c r="GI9" s="206">
        <v>1.018</v>
      </c>
      <c r="GJ9" s="206">
        <v>1</v>
      </c>
      <c r="GK9" s="206">
        <v>0.90500000000000003</v>
      </c>
      <c r="GL9" s="206">
        <v>1.24</v>
      </c>
      <c r="GM9" s="206">
        <v>0.81200000000000006</v>
      </c>
      <c r="GN9" s="206">
        <v>1.135</v>
      </c>
      <c r="GO9" s="206">
        <v>1.573</v>
      </c>
      <c r="GP9" s="206">
        <v>0.35699999999999998</v>
      </c>
      <c r="GQ9" s="206">
        <v>1.25</v>
      </c>
      <c r="GR9" s="206">
        <v>0.72199999999999998</v>
      </c>
      <c r="GS9" s="206">
        <v>0.73499999999999999</v>
      </c>
      <c r="GT9" s="206">
        <v>2.218</v>
      </c>
      <c r="GU9" s="206">
        <v>1.8089999999999999</v>
      </c>
      <c r="GV9" s="206">
        <v>0.66500000000000004</v>
      </c>
      <c r="GW9" s="206">
        <v>0.55500000000000005</v>
      </c>
      <c r="GX9" s="206">
        <v>1.252</v>
      </c>
      <c r="GY9" s="206">
        <v>1.105</v>
      </c>
      <c r="GZ9" s="206">
        <v>0.69499999999999995</v>
      </c>
      <c r="HA9" s="206">
        <v>0.64500000000000002</v>
      </c>
      <c r="HB9" s="206">
        <v>0.67100000000000004</v>
      </c>
      <c r="HC9" s="206">
        <v>0.68</v>
      </c>
      <c r="HD9" s="206">
        <v>0.95199999999999996</v>
      </c>
      <c r="HE9" s="206">
        <v>0.495</v>
      </c>
      <c r="HF9" s="206">
        <v>1.0049999999999999</v>
      </c>
      <c r="HG9" s="206">
        <v>0.81</v>
      </c>
      <c r="HH9" s="206">
        <v>1.52</v>
      </c>
      <c r="HI9" s="206">
        <v>1.7549999999999999</v>
      </c>
      <c r="HJ9" s="206">
        <v>1.47</v>
      </c>
      <c r="HK9" s="206">
        <v>0.70499999999999996</v>
      </c>
      <c r="HL9" s="206">
        <v>1.2549999999999999</v>
      </c>
      <c r="HM9" s="206">
        <v>0.81699999999999995</v>
      </c>
      <c r="HN9" s="206">
        <v>2.0129999999999999</v>
      </c>
      <c r="HO9" s="206">
        <v>1.1870000000000001</v>
      </c>
      <c r="HP9" s="206">
        <v>0.95499999999999996</v>
      </c>
      <c r="HQ9" s="206">
        <v>0.41899999999999998</v>
      </c>
      <c r="HR9" s="206">
        <v>0.72099999999999997</v>
      </c>
      <c r="HS9" s="206">
        <v>0.88</v>
      </c>
      <c r="HT9" s="206">
        <v>0.80500000000000005</v>
      </c>
      <c r="HU9" s="206">
        <v>0.60899999999999999</v>
      </c>
      <c r="HV9" s="206">
        <v>0.73899999999999999</v>
      </c>
      <c r="HW9" s="206">
        <v>1.052</v>
      </c>
      <c r="HX9" s="206">
        <v>0.68</v>
      </c>
      <c r="HY9" s="206">
        <v>2.1720000000000002</v>
      </c>
      <c r="HZ9" s="206">
        <v>0.63400000000000001</v>
      </c>
      <c r="IA9" s="206">
        <v>0.622</v>
      </c>
      <c r="IB9" s="206">
        <v>1.0569999999999999</v>
      </c>
      <c r="IC9" s="206">
        <v>1.0489999999999999</v>
      </c>
      <c r="ID9" s="206">
        <v>1.3460000000000001</v>
      </c>
      <c r="IE9" s="206">
        <v>0.875</v>
      </c>
      <c r="IF9" s="206">
        <v>1.099</v>
      </c>
      <c r="IG9" s="206" t="s">
        <v>262</v>
      </c>
      <c r="IH9" s="206" t="s">
        <v>262</v>
      </c>
      <c r="II9" s="206">
        <v>0.51100000000000001</v>
      </c>
      <c r="IJ9" s="206">
        <v>0.57299999999999995</v>
      </c>
      <c r="IK9" s="206">
        <v>0.46600000000000003</v>
      </c>
      <c r="IL9" s="206">
        <v>0.51500000000000001</v>
      </c>
      <c r="IM9" s="206">
        <v>0.34200000000000003</v>
      </c>
      <c r="IN9" s="206">
        <v>0.45900000000000002</v>
      </c>
      <c r="IO9" s="206">
        <v>0.54600000000000004</v>
      </c>
      <c r="IP9" s="206">
        <v>7.5049999999999999</v>
      </c>
      <c r="IQ9" s="206">
        <v>1.6180000000000001</v>
      </c>
      <c r="IR9" s="206">
        <v>0.58499999999999996</v>
      </c>
      <c r="IS9" s="206">
        <v>0.47199999999999998</v>
      </c>
      <c r="IT9" s="206">
        <v>1.748</v>
      </c>
      <c r="IU9" s="206">
        <v>0.9</v>
      </c>
      <c r="IV9" s="206">
        <v>0.91500000000000004</v>
      </c>
      <c r="IW9" s="206">
        <v>1.4770000000000001</v>
      </c>
      <c r="IX9" s="206">
        <v>1.59</v>
      </c>
      <c r="IY9" s="206">
        <v>2.75</v>
      </c>
      <c r="IZ9" s="206">
        <v>0.55500000000000005</v>
      </c>
      <c r="JA9" s="206">
        <v>0.60299999999999998</v>
      </c>
      <c r="JB9" s="206">
        <v>1.0369999999999999</v>
      </c>
      <c r="JC9" s="206">
        <v>0.96</v>
      </c>
      <c r="JD9" s="206">
        <v>1.3</v>
      </c>
      <c r="JE9" s="206">
        <v>0.98199999999999998</v>
      </c>
      <c r="JF9" s="206">
        <v>0.64900000000000002</v>
      </c>
      <c r="JG9" s="206">
        <v>0.64600000000000002</v>
      </c>
      <c r="JH9" s="206">
        <v>0.91600000000000004</v>
      </c>
      <c r="JI9" s="206">
        <v>0.69</v>
      </c>
    </row>
    <row r="10" spans="1:269" ht="23.25" customHeight="1" x14ac:dyDescent="0.3">
      <c r="A10" s="200"/>
      <c r="B10" s="68" t="s">
        <v>62</v>
      </c>
      <c r="C10" s="207">
        <v>654.35400000000004</v>
      </c>
      <c r="D10" s="207">
        <v>245</v>
      </c>
      <c r="E10" s="207">
        <v>132</v>
      </c>
      <c r="F10" s="207">
        <v>45</v>
      </c>
      <c r="G10" s="207">
        <v>231</v>
      </c>
      <c r="H10" s="356"/>
      <c r="I10" s="207">
        <v>38.531999999999996</v>
      </c>
      <c r="J10" s="207" t="s">
        <v>788</v>
      </c>
      <c r="K10" s="207" t="s">
        <v>788</v>
      </c>
      <c r="L10" s="207">
        <v>11.832000000000001</v>
      </c>
      <c r="M10" s="207">
        <v>8.7710000000000008</v>
      </c>
      <c r="N10" s="207">
        <v>4.1479999999999997</v>
      </c>
      <c r="O10" s="207">
        <v>4.4119999999999999</v>
      </c>
      <c r="P10" s="207" t="s">
        <v>788</v>
      </c>
      <c r="Q10" s="207">
        <v>3.899</v>
      </c>
      <c r="R10" s="207">
        <v>4.74</v>
      </c>
      <c r="S10" s="207">
        <v>3.0059999999999998</v>
      </c>
      <c r="T10" s="207">
        <v>3.2749999999999999</v>
      </c>
      <c r="U10" s="207">
        <v>1.5449999999999999</v>
      </c>
      <c r="V10" s="207">
        <v>3.7330000000000001</v>
      </c>
      <c r="W10" s="207">
        <v>2.617</v>
      </c>
      <c r="X10" s="207">
        <v>2.3879999999999999</v>
      </c>
      <c r="Y10" s="207">
        <v>2.806</v>
      </c>
      <c r="Z10" s="207">
        <v>3.573</v>
      </c>
      <c r="AA10" s="207">
        <v>2.6869999999999998</v>
      </c>
      <c r="AB10" s="207">
        <v>2.4950000000000001</v>
      </c>
      <c r="AC10" s="207">
        <v>1.601</v>
      </c>
      <c r="AD10" s="207">
        <v>1.9610000000000001</v>
      </c>
      <c r="AE10" s="207">
        <v>1.655</v>
      </c>
      <c r="AF10" s="207">
        <v>1.7430000000000001</v>
      </c>
      <c r="AG10" s="207">
        <v>3.2349999999999999</v>
      </c>
      <c r="AH10" s="207">
        <v>1.4810000000000001</v>
      </c>
      <c r="AI10" s="207">
        <v>0.93400000000000005</v>
      </c>
      <c r="AJ10" s="207">
        <v>1.292</v>
      </c>
      <c r="AK10" s="207">
        <v>3.464</v>
      </c>
      <c r="AL10" s="207">
        <v>4.9279999999999999</v>
      </c>
      <c r="AM10" s="207" t="s">
        <v>788</v>
      </c>
      <c r="AN10" s="207">
        <v>0.88100000000000001</v>
      </c>
      <c r="AO10" s="207">
        <v>0.57199999999999995</v>
      </c>
      <c r="AP10" s="207">
        <v>1.881</v>
      </c>
      <c r="AQ10" s="207">
        <v>1.2470000000000001</v>
      </c>
      <c r="AR10" s="207">
        <v>4.3780000000000001</v>
      </c>
      <c r="AS10" s="207">
        <v>4.4420000000000002</v>
      </c>
      <c r="AT10" s="207">
        <v>5.0149999999999997</v>
      </c>
      <c r="AU10" s="207">
        <v>3.1309999999999998</v>
      </c>
      <c r="AV10" s="207">
        <v>1.389</v>
      </c>
      <c r="AW10" s="207">
        <v>7.1159999999999997</v>
      </c>
      <c r="AX10" s="207">
        <v>3.1869999999999998</v>
      </c>
      <c r="AY10" s="207" t="s">
        <v>788</v>
      </c>
      <c r="AZ10" s="207">
        <v>3.1880000000000002</v>
      </c>
      <c r="BA10" s="207">
        <v>3.6659999999999999</v>
      </c>
      <c r="BB10" s="207">
        <v>1.331</v>
      </c>
      <c r="BC10" s="207">
        <v>2.286</v>
      </c>
      <c r="BD10" s="207" t="s">
        <v>788</v>
      </c>
      <c r="BE10" s="207">
        <v>6.423</v>
      </c>
      <c r="BF10" s="207">
        <v>9.5250000000000004</v>
      </c>
      <c r="BG10" s="207">
        <v>3.2029999999999998</v>
      </c>
      <c r="BH10" s="207">
        <v>6.0419999999999998</v>
      </c>
      <c r="BI10" s="207">
        <v>2.669</v>
      </c>
      <c r="BJ10" s="207">
        <v>2.9550000000000001</v>
      </c>
      <c r="BK10" s="207">
        <v>1.5149999999999999</v>
      </c>
      <c r="BL10" s="207">
        <v>53.198</v>
      </c>
      <c r="BM10" s="207" t="s">
        <v>788</v>
      </c>
      <c r="BN10" s="207">
        <v>2.5910000000000002</v>
      </c>
      <c r="BO10" s="207" t="s">
        <v>788</v>
      </c>
      <c r="BP10" s="207">
        <v>3.1070000000000002</v>
      </c>
      <c r="BQ10" s="207">
        <v>3.3130000000000002</v>
      </c>
      <c r="BR10" s="207">
        <v>3.1779999999999999</v>
      </c>
      <c r="BS10" s="207" t="s">
        <v>788</v>
      </c>
      <c r="BT10" s="207" t="s">
        <v>788</v>
      </c>
      <c r="BU10" s="207" t="s">
        <v>788</v>
      </c>
      <c r="BV10" s="207">
        <v>2.2749999999999999</v>
      </c>
      <c r="BW10" s="207" t="s">
        <v>788</v>
      </c>
      <c r="BX10" s="207">
        <v>1.341</v>
      </c>
      <c r="BY10" s="207" t="s">
        <v>788</v>
      </c>
      <c r="BZ10" s="207" t="s">
        <v>788</v>
      </c>
      <c r="CA10" s="207" t="s">
        <v>788</v>
      </c>
      <c r="CB10" s="207" t="s">
        <v>788</v>
      </c>
      <c r="CC10" s="207" t="s">
        <v>788</v>
      </c>
      <c r="CD10" s="207" t="s">
        <v>788</v>
      </c>
      <c r="CE10" s="207" t="s">
        <v>788</v>
      </c>
      <c r="CF10" s="207" t="s">
        <v>788</v>
      </c>
      <c r="CG10" s="207" t="s">
        <v>788</v>
      </c>
      <c r="CH10" s="207" t="s">
        <v>788</v>
      </c>
      <c r="CI10" s="207" t="s">
        <v>788</v>
      </c>
      <c r="CJ10" s="207" t="s">
        <v>788</v>
      </c>
      <c r="CK10" s="207" t="s">
        <v>788</v>
      </c>
      <c r="CL10" s="207" t="s">
        <v>788</v>
      </c>
      <c r="CM10" s="207" t="s">
        <v>788</v>
      </c>
      <c r="CN10" s="207" t="s">
        <v>788</v>
      </c>
      <c r="CO10" s="207" t="s">
        <v>788</v>
      </c>
      <c r="CP10" s="207" t="s">
        <v>788</v>
      </c>
      <c r="CQ10" s="207">
        <v>1.23</v>
      </c>
      <c r="CR10" s="207">
        <v>35.805</v>
      </c>
      <c r="CS10" s="207" t="s">
        <v>788</v>
      </c>
      <c r="CT10" s="207" t="s">
        <v>788</v>
      </c>
      <c r="CU10" s="207" t="s">
        <v>788</v>
      </c>
      <c r="CV10" s="207" t="s">
        <v>788</v>
      </c>
      <c r="CW10" s="207">
        <v>7.0270000000000001</v>
      </c>
      <c r="CX10" s="207">
        <v>2.59</v>
      </c>
      <c r="CY10" s="207" t="s">
        <v>788</v>
      </c>
      <c r="CZ10" s="207" t="s">
        <v>788</v>
      </c>
      <c r="DA10" s="207" t="s">
        <v>788</v>
      </c>
      <c r="DB10" s="207" t="s">
        <v>788</v>
      </c>
      <c r="DC10" s="207" t="s">
        <v>788</v>
      </c>
      <c r="DD10" s="207" t="s">
        <v>788</v>
      </c>
      <c r="DE10" s="207">
        <v>2.589</v>
      </c>
      <c r="DF10" s="207" t="s">
        <v>788</v>
      </c>
      <c r="DG10" s="207" t="s">
        <v>788</v>
      </c>
      <c r="DH10" s="207" t="s">
        <v>788</v>
      </c>
      <c r="DI10" s="207" t="s">
        <v>788</v>
      </c>
      <c r="DJ10" s="207" t="s">
        <v>788</v>
      </c>
      <c r="DK10" s="207" t="s">
        <v>788</v>
      </c>
      <c r="DL10" s="207" t="s">
        <v>788</v>
      </c>
      <c r="DM10" s="207" t="s">
        <v>788</v>
      </c>
      <c r="DN10" s="207" t="s">
        <v>788</v>
      </c>
      <c r="DO10" s="207" t="s">
        <v>788</v>
      </c>
      <c r="DP10" s="207" t="s">
        <v>788</v>
      </c>
      <c r="DQ10" s="207" t="s">
        <v>788</v>
      </c>
      <c r="DR10" s="207">
        <v>4.0190000000000001</v>
      </c>
      <c r="DS10" s="207">
        <v>1.2250000000000001</v>
      </c>
      <c r="DT10" s="207">
        <v>1.1439999999999999</v>
      </c>
      <c r="DU10" s="207">
        <v>0.84299999999999997</v>
      </c>
      <c r="DV10" s="207">
        <v>1.101</v>
      </c>
      <c r="DW10" s="207">
        <v>0.90700000000000003</v>
      </c>
      <c r="DX10" s="207">
        <v>3.1829999999999998</v>
      </c>
      <c r="DY10" s="207">
        <v>1.3779999999999999</v>
      </c>
      <c r="DZ10" s="207">
        <v>1.4990000000000001</v>
      </c>
      <c r="EA10" s="207">
        <v>1.0129999999999999</v>
      </c>
      <c r="EB10" s="207">
        <v>1.5109999999999999</v>
      </c>
      <c r="EC10" s="207">
        <v>1.6930000000000001</v>
      </c>
      <c r="ED10" s="207">
        <v>3.4950000000000001</v>
      </c>
      <c r="EE10" s="207">
        <v>0.98</v>
      </c>
      <c r="EF10" s="207">
        <v>0.51100000000000001</v>
      </c>
      <c r="EG10" s="207">
        <v>1.054</v>
      </c>
      <c r="EH10" s="207">
        <v>1.548</v>
      </c>
      <c r="EI10" s="207">
        <v>1.306</v>
      </c>
      <c r="EJ10" s="207">
        <v>2.8759999999999999</v>
      </c>
      <c r="EK10" s="207">
        <v>2.7080000000000002</v>
      </c>
      <c r="EL10" s="207">
        <v>1.6120000000000001</v>
      </c>
      <c r="EM10" s="207">
        <v>2.218</v>
      </c>
      <c r="EN10" s="207">
        <v>1.917</v>
      </c>
      <c r="EO10" s="207">
        <v>1.3049999999999999</v>
      </c>
      <c r="EP10" s="207">
        <v>0.84499999999999997</v>
      </c>
      <c r="EQ10" s="207">
        <v>2.9220000000000002</v>
      </c>
      <c r="ER10" s="207">
        <v>1.0049999999999999</v>
      </c>
      <c r="ES10" s="207">
        <v>0.877</v>
      </c>
      <c r="ET10" s="207">
        <v>1.83</v>
      </c>
      <c r="EU10" s="207">
        <v>1.647</v>
      </c>
      <c r="EV10" s="207">
        <v>0.81</v>
      </c>
      <c r="EW10" s="207">
        <v>3.8069999999999999</v>
      </c>
      <c r="EX10" s="207">
        <v>2.3519999999999999</v>
      </c>
      <c r="EY10" s="207">
        <v>1.704</v>
      </c>
      <c r="EZ10" s="207">
        <v>1.27</v>
      </c>
      <c r="FA10" s="207">
        <v>0.99399999999999999</v>
      </c>
      <c r="FB10" s="207">
        <v>0.57299999999999995</v>
      </c>
      <c r="FC10" s="207">
        <v>3.1659999999999999</v>
      </c>
      <c r="FD10" s="207">
        <v>2.1309999999999998</v>
      </c>
      <c r="FE10" s="207">
        <v>1.03</v>
      </c>
      <c r="FF10" s="207">
        <v>4.1470000000000002</v>
      </c>
      <c r="FG10" s="207">
        <v>4.8659999999999997</v>
      </c>
      <c r="FH10" s="207">
        <v>1.903</v>
      </c>
      <c r="FI10" s="207">
        <v>5.2789999999999999</v>
      </c>
      <c r="FJ10" s="207">
        <v>2.3340000000000001</v>
      </c>
      <c r="FK10" s="207">
        <v>0.878</v>
      </c>
      <c r="FL10" s="207">
        <v>1.3460000000000001</v>
      </c>
      <c r="FM10" s="207">
        <v>2.573</v>
      </c>
      <c r="FN10" s="207">
        <v>0.58499999999999996</v>
      </c>
      <c r="FO10" s="207">
        <v>2.4260000000000002</v>
      </c>
      <c r="FP10" s="207">
        <v>1.462</v>
      </c>
      <c r="FQ10" s="207">
        <v>0.47199999999999998</v>
      </c>
      <c r="FR10" s="207">
        <v>0.51400000000000001</v>
      </c>
      <c r="FS10" s="207">
        <v>1.0960000000000001</v>
      </c>
      <c r="FT10" s="207">
        <v>1.849</v>
      </c>
      <c r="FU10" s="207">
        <v>3.46</v>
      </c>
      <c r="FV10" s="207">
        <v>1.105</v>
      </c>
      <c r="FW10" s="207">
        <v>1.198</v>
      </c>
      <c r="FX10" s="207">
        <v>0.753</v>
      </c>
      <c r="FY10" s="207">
        <v>1.212</v>
      </c>
      <c r="FZ10" s="207">
        <v>1.2490000000000001</v>
      </c>
      <c r="GA10" s="207">
        <v>0.70099999999999996</v>
      </c>
      <c r="GB10" s="207">
        <v>0.46700000000000003</v>
      </c>
      <c r="GC10" s="207">
        <v>0.88100000000000001</v>
      </c>
      <c r="GD10" s="207">
        <v>1.0629999999999999</v>
      </c>
      <c r="GE10" s="207">
        <v>2.2639999999999998</v>
      </c>
      <c r="GF10" s="207">
        <v>0.77900000000000003</v>
      </c>
      <c r="GG10" s="207">
        <v>2.0219999999999998</v>
      </c>
      <c r="GH10" s="207">
        <v>2.585</v>
      </c>
      <c r="GI10" s="207">
        <v>1.7030000000000001</v>
      </c>
      <c r="GJ10" s="207">
        <v>1.254</v>
      </c>
      <c r="GK10" s="207">
        <v>1.0329999999999999</v>
      </c>
      <c r="GL10" s="207">
        <v>1.944</v>
      </c>
      <c r="GM10" s="207">
        <v>0.96899999999999997</v>
      </c>
      <c r="GN10" s="207">
        <v>0.93100000000000005</v>
      </c>
      <c r="GO10" s="207">
        <v>1.8120000000000001</v>
      </c>
      <c r="GP10" s="207">
        <v>0.71699999999999997</v>
      </c>
      <c r="GQ10" s="207">
        <v>2.1789999999999998</v>
      </c>
      <c r="GR10" s="207">
        <v>1.2949999999999999</v>
      </c>
      <c r="GS10" s="207">
        <v>0.86899999999999999</v>
      </c>
      <c r="GT10" s="207">
        <v>4.6079999999999997</v>
      </c>
      <c r="GU10" s="207">
        <v>2.9239999999999999</v>
      </c>
      <c r="GV10" s="207">
        <v>0.66800000000000004</v>
      </c>
      <c r="GW10" s="207">
        <v>1.107</v>
      </c>
      <c r="GX10" s="207">
        <v>0.83199999999999996</v>
      </c>
      <c r="GY10" s="207">
        <v>1.5229999999999999</v>
      </c>
      <c r="GZ10" s="207">
        <v>0.59799999999999998</v>
      </c>
      <c r="HA10" s="207">
        <v>1.0369999999999999</v>
      </c>
      <c r="HB10" s="207">
        <v>0.97299999999999998</v>
      </c>
      <c r="HC10" s="207">
        <v>1.353</v>
      </c>
      <c r="HD10" s="207">
        <v>1.2490000000000001</v>
      </c>
      <c r="HE10" s="207">
        <v>0.874</v>
      </c>
      <c r="HF10" s="207">
        <v>1.7789999999999999</v>
      </c>
      <c r="HG10" s="207">
        <v>0.89700000000000002</v>
      </c>
      <c r="HH10" s="207">
        <v>2.4300000000000002</v>
      </c>
      <c r="HI10" s="207">
        <v>2.6110000000000002</v>
      </c>
      <c r="HJ10" s="207">
        <v>3.8359999999999999</v>
      </c>
      <c r="HK10" s="207">
        <v>1.417</v>
      </c>
      <c r="HL10" s="207">
        <v>2.0859999999999999</v>
      </c>
      <c r="HM10" s="207">
        <v>3.891</v>
      </c>
      <c r="HN10" s="207">
        <v>1.78</v>
      </c>
      <c r="HO10" s="207">
        <v>3.48</v>
      </c>
      <c r="HP10" s="207">
        <v>1.048</v>
      </c>
      <c r="HQ10" s="207">
        <v>0.53200000000000003</v>
      </c>
      <c r="HR10" s="207">
        <v>0.74</v>
      </c>
      <c r="HS10" s="207">
        <v>0.89400000000000002</v>
      </c>
      <c r="HT10" s="207">
        <v>0.61099999999999999</v>
      </c>
      <c r="HU10" s="207">
        <v>0.49199999999999999</v>
      </c>
      <c r="HV10" s="207">
        <v>0.57799999999999996</v>
      </c>
      <c r="HW10" s="207">
        <v>1.27</v>
      </c>
      <c r="HX10" s="207">
        <v>0.97</v>
      </c>
      <c r="HY10" s="207">
        <v>2.1829999999999998</v>
      </c>
      <c r="HZ10" s="207">
        <v>1.2330000000000001</v>
      </c>
      <c r="IA10" s="207">
        <v>0.78700000000000003</v>
      </c>
      <c r="IB10" s="207">
        <v>1.244</v>
      </c>
      <c r="IC10" s="207">
        <v>1.198</v>
      </c>
      <c r="ID10" s="207">
        <v>1.925</v>
      </c>
      <c r="IE10" s="207">
        <v>5.2999999999999999E-2</v>
      </c>
      <c r="IF10" s="207">
        <v>7.1999999999999995E-2</v>
      </c>
      <c r="IG10" s="207" t="s">
        <v>262</v>
      </c>
      <c r="IH10" s="207" t="s">
        <v>262</v>
      </c>
      <c r="II10" s="207">
        <v>0.70899999999999996</v>
      </c>
      <c r="IJ10" s="207">
        <v>0.64600000000000002</v>
      </c>
      <c r="IK10" s="207">
        <v>0.86699999999999999</v>
      </c>
      <c r="IL10" s="207">
        <v>0.58899999999999997</v>
      </c>
      <c r="IM10" s="207">
        <v>0.46800000000000003</v>
      </c>
      <c r="IN10" s="207">
        <v>0.59599999999999997</v>
      </c>
      <c r="IO10" s="207">
        <v>0.97399999999999998</v>
      </c>
      <c r="IP10" s="207">
        <v>5.9820000000000002</v>
      </c>
      <c r="IQ10" s="207">
        <v>2.1789999999999998</v>
      </c>
      <c r="IR10" s="207">
        <v>2.1160000000000001</v>
      </c>
      <c r="IS10" s="207">
        <v>0.96499999999999997</v>
      </c>
      <c r="IT10" s="207">
        <v>1.4830000000000001</v>
      </c>
      <c r="IU10" s="207">
        <v>0.74</v>
      </c>
      <c r="IV10" s="207">
        <v>0.72499999999999998</v>
      </c>
      <c r="IW10" s="207">
        <v>1.3109999999999999</v>
      </c>
      <c r="IX10" s="207">
        <v>2.234</v>
      </c>
      <c r="IY10" s="207">
        <v>4.92</v>
      </c>
      <c r="IZ10" s="207">
        <v>0.66600000000000004</v>
      </c>
      <c r="JA10" s="207">
        <v>0.70499999999999996</v>
      </c>
      <c r="JB10" s="207">
        <v>1.522</v>
      </c>
      <c r="JC10" s="207">
        <v>1.0920000000000001</v>
      </c>
      <c r="JD10" s="207">
        <v>1.8420000000000001</v>
      </c>
      <c r="JE10" s="207">
        <v>2.1579999999999999</v>
      </c>
      <c r="JF10" s="207">
        <v>0.81100000000000005</v>
      </c>
      <c r="JG10" s="207">
        <v>1.2090000000000001</v>
      </c>
      <c r="JH10" s="207">
        <v>1.165</v>
      </c>
      <c r="JI10" s="207">
        <v>0.71699999999999997</v>
      </c>
    </row>
    <row r="11" spans="1:269" ht="23.25" customHeight="1" x14ac:dyDescent="0.3">
      <c r="A11" s="200"/>
      <c r="B11" s="68" t="s">
        <v>789</v>
      </c>
      <c r="C11" s="207">
        <v>2114.8850000000002</v>
      </c>
      <c r="D11" s="207">
        <v>1172</v>
      </c>
      <c r="E11" s="207">
        <v>359</v>
      </c>
      <c r="F11" s="207">
        <v>314</v>
      </c>
      <c r="G11" s="207">
        <v>267</v>
      </c>
      <c r="H11" s="356"/>
      <c r="I11" s="207">
        <v>175.977</v>
      </c>
      <c r="J11" s="207" t="s">
        <v>788</v>
      </c>
      <c r="K11" s="207" t="s">
        <v>788</v>
      </c>
      <c r="L11" s="207">
        <v>40.357999999999997</v>
      </c>
      <c r="M11" s="207">
        <v>49.113999999999997</v>
      </c>
      <c r="N11" s="207">
        <v>23.277000000000001</v>
      </c>
      <c r="O11" s="207">
        <v>26.794</v>
      </c>
      <c r="P11" s="207" t="s">
        <v>788</v>
      </c>
      <c r="Q11" s="207">
        <v>21.658000000000001</v>
      </c>
      <c r="R11" s="207">
        <v>32.771000000000001</v>
      </c>
      <c r="S11" s="207">
        <v>14.288</v>
      </c>
      <c r="T11" s="207">
        <v>17.533000000000001</v>
      </c>
      <c r="U11" s="207">
        <v>11.409000000000001</v>
      </c>
      <c r="V11" s="207">
        <v>14.534000000000001</v>
      </c>
      <c r="W11" s="207">
        <v>13.446</v>
      </c>
      <c r="X11" s="207">
        <v>6.7750000000000004</v>
      </c>
      <c r="Y11" s="207" t="s">
        <v>262</v>
      </c>
      <c r="Z11" s="207">
        <v>7.1749999999999998</v>
      </c>
      <c r="AA11" s="207">
        <v>9.8010000000000002</v>
      </c>
      <c r="AB11" s="207">
        <v>7.76</v>
      </c>
      <c r="AC11" s="207">
        <v>7.633</v>
      </c>
      <c r="AD11" s="207">
        <v>8.6329999999999991</v>
      </c>
      <c r="AE11" s="207">
        <v>8.0519999999999996</v>
      </c>
      <c r="AF11" s="207">
        <v>6.19</v>
      </c>
      <c r="AG11" s="207">
        <v>9.766</v>
      </c>
      <c r="AH11" s="207">
        <v>6.109</v>
      </c>
      <c r="AI11" s="207">
        <v>4.0140000000000002</v>
      </c>
      <c r="AJ11" s="207">
        <v>4.867</v>
      </c>
      <c r="AK11" s="207">
        <v>14.15</v>
      </c>
      <c r="AL11" s="207">
        <v>34.880000000000003</v>
      </c>
      <c r="AM11" s="207" t="s">
        <v>788</v>
      </c>
      <c r="AN11" s="207">
        <v>6.19</v>
      </c>
      <c r="AO11" s="207">
        <v>2.2919999999999998</v>
      </c>
      <c r="AP11" s="207">
        <v>9.6739999999999995</v>
      </c>
      <c r="AQ11" s="207">
        <v>4.976</v>
      </c>
      <c r="AR11" s="207">
        <v>16.09</v>
      </c>
      <c r="AS11" s="207">
        <v>21.077000000000002</v>
      </c>
      <c r="AT11" s="207">
        <v>21.96</v>
      </c>
      <c r="AU11" s="207">
        <v>16.369</v>
      </c>
      <c r="AV11" s="207">
        <v>7.0309999999999997</v>
      </c>
      <c r="AW11" s="207">
        <v>15.911</v>
      </c>
      <c r="AX11" s="207">
        <v>8.0180000000000007</v>
      </c>
      <c r="AY11" s="207" t="s">
        <v>788</v>
      </c>
      <c r="AZ11" s="207">
        <v>8.7569999999999997</v>
      </c>
      <c r="BA11" s="207">
        <v>11.912000000000001</v>
      </c>
      <c r="BB11" s="207">
        <v>8.6519999999999992</v>
      </c>
      <c r="BC11" s="207">
        <v>13.621</v>
      </c>
      <c r="BD11" s="207" t="s">
        <v>788</v>
      </c>
      <c r="BE11" s="207">
        <v>60.036999999999999</v>
      </c>
      <c r="BF11" s="207">
        <v>38.268000000000001</v>
      </c>
      <c r="BG11" s="207">
        <v>16.478000000000002</v>
      </c>
      <c r="BH11" s="207">
        <v>26.408000000000001</v>
      </c>
      <c r="BI11" s="207">
        <v>9.266</v>
      </c>
      <c r="BJ11" s="207">
        <v>15.036</v>
      </c>
      <c r="BK11" s="207">
        <v>8.58</v>
      </c>
      <c r="BL11" s="207">
        <v>63.904000000000003</v>
      </c>
      <c r="BM11" s="207" t="s">
        <v>788</v>
      </c>
      <c r="BN11" s="207">
        <v>15.423999999999999</v>
      </c>
      <c r="BO11" s="207" t="s">
        <v>788</v>
      </c>
      <c r="BP11" s="207">
        <v>17.422999999999998</v>
      </c>
      <c r="BQ11" s="207">
        <v>8.7639999999999993</v>
      </c>
      <c r="BR11" s="207">
        <v>4.4690000000000003</v>
      </c>
      <c r="BS11" s="207" t="s">
        <v>788</v>
      </c>
      <c r="BT11" s="207" t="s">
        <v>788</v>
      </c>
      <c r="BU11" s="207" t="s">
        <v>788</v>
      </c>
      <c r="BV11" s="207">
        <v>5.6420000000000003</v>
      </c>
      <c r="BW11" s="207" t="s">
        <v>788</v>
      </c>
      <c r="BX11" s="207">
        <v>4.9580000000000002</v>
      </c>
      <c r="BY11" s="207" t="s">
        <v>788</v>
      </c>
      <c r="BZ11" s="207" t="s">
        <v>788</v>
      </c>
      <c r="CA11" s="207" t="s">
        <v>788</v>
      </c>
      <c r="CB11" s="207" t="s">
        <v>788</v>
      </c>
      <c r="CC11" s="207" t="s">
        <v>788</v>
      </c>
      <c r="CD11" s="207" t="s">
        <v>788</v>
      </c>
      <c r="CE11" s="207" t="s">
        <v>788</v>
      </c>
      <c r="CF11" s="207" t="s">
        <v>788</v>
      </c>
      <c r="CG11" s="207" t="s">
        <v>788</v>
      </c>
      <c r="CH11" s="207" t="s">
        <v>788</v>
      </c>
      <c r="CI11" s="207" t="s">
        <v>788</v>
      </c>
      <c r="CJ11" s="207" t="s">
        <v>788</v>
      </c>
      <c r="CK11" s="207" t="s">
        <v>788</v>
      </c>
      <c r="CL11" s="207" t="s">
        <v>788</v>
      </c>
      <c r="CM11" s="207" t="s">
        <v>788</v>
      </c>
      <c r="CN11" s="207" t="s">
        <v>788</v>
      </c>
      <c r="CO11" s="207" t="s">
        <v>788</v>
      </c>
      <c r="CP11" s="207" t="s">
        <v>788</v>
      </c>
      <c r="CQ11" s="207">
        <v>2.7E-2</v>
      </c>
      <c r="CR11" s="207">
        <v>22.295000000000002</v>
      </c>
      <c r="CS11" s="207" t="s">
        <v>788</v>
      </c>
      <c r="CT11" s="207" t="s">
        <v>788</v>
      </c>
      <c r="CU11" s="207" t="s">
        <v>788</v>
      </c>
      <c r="CV11" s="207" t="s">
        <v>788</v>
      </c>
      <c r="CW11" s="207">
        <v>6.7670000000000003</v>
      </c>
      <c r="CX11" s="207">
        <v>2.4990000000000001</v>
      </c>
      <c r="CY11" s="207" t="s">
        <v>788</v>
      </c>
      <c r="CZ11" s="207" t="s">
        <v>788</v>
      </c>
      <c r="DA11" s="207" t="s">
        <v>788</v>
      </c>
      <c r="DB11" s="207" t="s">
        <v>788</v>
      </c>
      <c r="DC11" s="207" t="s">
        <v>788</v>
      </c>
      <c r="DD11" s="207" t="s">
        <v>788</v>
      </c>
      <c r="DE11" s="207">
        <v>25.600999999999999</v>
      </c>
      <c r="DF11" s="207" t="s">
        <v>788</v>
      </c>
      <c r="DG11" s="207" t="s">
        <v>788</v>
      </c>
      <c r="DH11" s="207" t="s">
        <v>788</v>
      </c>
      <c r="DI11" s="207" t="s">
        <v>788</v>
      </c>
      <c r="DJ11" s="207" t="s">
        <v>788</v>
      </c>
      <c r="DK11" s="207" t="s">
        <v>788</v>
      </c>
      <c r="DL11" s="207" t="s">
        <v>788</v>
      </c>
      <c r="DM11" s="207" t="s">
        <v>788</v>
      </c>
      <c r="DN11" s="207" t="s">
        <v>788</v>
      </c>
      <c r="DO11" s="207" t="s">
        <v>788</v>
      </c>
      <c r="DP11" s="207" t="s">
        <v>788</v>
      </c>
      <c r="DQ11" s="207" t="s">
        <v>788</v>
      </c>
      <c r="DR11" s="207">
        <v>4.12</v>
      </c>
      <c r="DS11" s="207">
        <v>1.5940000000000001</v>
      </c>
      <c r="DT11" s="207">
        <v>1.2869999999999999</v>
      </c>
      <c r="DU11" s="207">
        <v>0.85399999999999998</v>
      </c>
      <c r="DV11" s="207">
        <v>1.1619999999999999</v>
      </c>
      <c r="DW11" s="207">
        <v>1.109</v>
      </c>
      <c r="DX11" s="207">
        <v>3.53</v>
      </c>
      <c r="DY11" s="207">
        <v>2.0659999999999998</v>
      </c>
      <c r="DZ11" s="207">
        <v>1.7050000000000001</v>
      </c>
      <c r="EA11" s="207">
        <v>1.298</v>
      </c>
      <c r="EB11" s="207">
        <v>1.571</v>
      </c>
      <c r="EC11" s="207">
        <v>1.6339999999999999</v>
      </c>
      <c r="ED11" s="207">
        <v>4.9240000000000004</v>
      </c>
      <c r="EE11" s="207">
        <v>0.83499999999999996</v>
      </c>
      <c r="EF11" s="207">
        <v>1.361</v>
      </c>
      <c r="EG11" s="207">
        <v>0.82799999999999996</v>
      </c>
      <c r="EH11" s="207">
        <v>1.6439999999999999</v>
      </c>
      <c r="EI11" s="207">
        <v>3.0979999999999999</v>
      </c>
      <c r="EJ11" s="207">
        <v>3.335</v>
      </c>
      <c r="EK11" s="207">
        <v>4.4240000000000004</v>
      </c>
      <c r="EL11" s="207">
        <v>6.3920000000000003</v>
      </c>
      <c r="EM11" s="207">
        <v>2.9870000000000001</v>
      </c>
      <c r="EN11" s="207">
        <v>1.5680000000000001</v>
      </c>
      <c r="EO11" s="207">
        <v>1.448</v>
      </c>
      <c r="EP11" s="207">
        <v>1.554</v>
      </c>
      <c r="EQ11" s="207">
        <v>2.7810000000000001</v>
      </c>
      <c r="ER11" s="207">
        <v>0.64500000000000002</v>
      </c>
      <c r="ES11" s="207">
        <v>0.50900000000000001</v>
      </c>
      <c r="ET11" s="207">
        <v>1.6879999999999999</v>
      </c>
      <c r="EU11" s="207">
        <v>1.524</v>
      </c>
      <c r="EV11" s="207">
        <v>1.004</v>
      </c>
      <c r="EW11" s="207">
        <v>2.6259999999999999</v>
      </c>
      <c r="EX11" s="207">
        <v>1.514</v>
      </c>
      <c r="EY11" s="207">
        <v>1.6459999999999999</v>
      </c>
      <c r="EZ11" s="207">
        <v>1.0549999999999999</v>
      </c>
      <c r="FA11" s="207">
        <v>0.61799999999999999</v>
      </c>
      <c r="FB11" s="207">
        <v>0.58499999999999996</v>
      </c>
      <c r="FC11" s="207">
        <v>4.1139999999999999</v>
      </c>
      <c r="FD11" s="207">
        <v>1.764</v>
      </c>
      <c r="FE11" s="207">
        <v>1.395</v>
      </c>
      <c r="FF11" s="207">
        <v>2.9159999999999999</v>
      </c>
      <c r="FG11" s="207">
        <v>3.6219999999999999</v>
      </c>
      <c r="FH11" s="207">
        <v>4.2809999999999997</v>
      </c>
      <c r="FI11" s="207">
        <v>6.7640000000000002</v>
      </c>
      <c r="FJ11" s="207">
        <v>2.2559999999999998</v>
      </c>
      <c r="FK11" s="207">
        <v>0.874</v>
      </c>
      <c r="FL11" s="207">
        <v>1.3620000000000001</v>
      </c>
      <c r="FM11" s="207">
        <v>2.383</v>
      </c>
      <c r="FN11" s="207">
        <v>0.35899999999999999</v>
      </c>
      <c r="FO11" s="207">
        <v>1.6020000000000001</v>
      </c>
      <c r="FP11" s="207">
        <v>1.5409999999999999</v>
      </c>
      <c r="FQ11" s="207">
        <v>0.71699999999999997</v>
      </c>
      <c r="FR11" s="207">
        <v>0.59099999999999997</v>
      </c>
      <c r="FS11" s="207">
        <v>0.878</v>
      </c>
      <c r="FT11" s="207">
        <v>2.3079999999999998</v>
      </c>
      <c r="FU11" s="207">
        <v>3.9929999999999999</v>
      </c>
      <c r="FV11" s="207">
        <v>0.88800000000000001</v>
      </c>
      <c r="FW11" s="207">
        <v>1.2969999999999999</v>
      </c>
      <c r="FX11" s="207">
        <v>0.9</v>
      </c>
      <c r="FY11" s="207">
        <v>1.0109999999999999</v>
      </c>
      <c r="FZ11" s="207">
        <v>1.363</v>
      </c>
      <c r="GA11" s="207">
        <v>0.99199999999999999</v>
      </c>
      <c r="GB11" s="207">
        <v>0.627</v>
      </c>
      <c r="GC11" s="207">
        <v>0.90200000000000002</v>
      </c>
      <c r="GD11" s="207">
        <v>1.407</v>
      </c>
      <c r="GE11" s="207">
        <v>2.7450000000000001</v>
      </c>
      <c r="GF11" s="207">
        <v>0.83199999999999996</v>
      </c>
      <c r="GG11" s="207">
        <v>2.5209999999999999</v>
      </c>
      <c r="GH11" s="207">
        <v>1.673</v>
      </c>
      <c r="GI11" s="207">
        <v>1.157</v>
      </c>
      <c r="GJ11" s="207">
        <v>1.381</v>
      </c>
      <c r="GK11" s="207">
        <v>1.5580000000000001</v>
      </c>
      <c r="GL11" s="207">
        <v>2.7749999999999999</v>
      </c>
      <c r="GM11" s="207">
        <v>0.61299999999999999</v>
      </c>
      <c r="GN11" s="207">
        <v>1.1120000000000001</v>
      </c>
      <c r="GO11" s="207">
        <v>1.3520000000000001</v>
      </c>
      <c r="GP11" s="207">
        <v>0.54500000000000004</v>
      </c>
      <c r="GQ11" s="207">
        <v>2.419</v>
      </c>
      <c r="GR11" s="207">
        <v>1.0589999999999999</v>
      </c>
      <c r="GS11" s="207">
        <v>1.018</v>
      </c>
      <c r="GT11" s="207">
        <v>5.141</v>
      </c>
      <c r="GU11" s="207">
        <v>3.302</v>
      </c>
      <c r="GV11" s="207">
        <v>1.107</v>
      </c>
      <c r="GW11" s="207">
        <v>0.83199999999999996</v>
      </c>
      <c r="GX11" s="207">
        <v>0.84399999999999997</v>
      </c>
      <c r="GY11" s="207">
        <v>1.9419999999999999</v>
      </c>
      <c r="GZ11" s="207">
        <v>1.02</v>
      </c>
      <c r="HA11" s="207">
        <v>1.1180000000000001</v>
      </c>
      <c r="HB11" s="207">
        <v>0.99299999999999999</v>
      </c>
      <c r="HC11" s="207">
        <v>1.522</v>
      </c>
      <c r="HD11" s="207">
        <v>2.012</v>
      </c>
      <c r="HE11" s="207">
        <v>0.60799999999999998</v>
      </c>
      <c r="HF11" s="207">
        <v>2.1480000000000001</v>
      </c>
      <c r="HG11" s="207">
        <v>0.71699999999999997</v>
      </c>
      <c r="HH11" s="207">
        <v>3.61</v>
      </c>
      <c r="HI11" s="207">
        <v>5.32</v>
      </c>
      <c r="HJ11" s="207">
        <v>2.7679999999999998</v>
      </c>
      <c r="HK11" s="207">
        <v>1.6080000000000001</v>
      </c>
      <c r="HL11" s="207">
        <v>2.89</v>
      </c>
      <c r="HM11" s="207">
        <v>2.7040000000000002</v>
      </c>
      <c r="HN11" s="207">
        <v>1.9059999999999999</v>
      </c>
      <c r="HO11" s="207">
        <v>1.998</v>
      </c>
      <c r="HP11" s="207">
        <v>0.98499999999999999</v>
      </c>
      <c r="HQ11" s="207">
        <v>0.373</v>
      </c>
      <c r="HR11" s="207">
        <v>1.077</v>
      </c>
      <c r="HS11" s="207">
        <v>1.006</v>
      </c>
      <c r="HT11" s="207">
        <v>1.1080000000000001</v>
      </c>
      <c r="HU11" s="207">
        <v>0.77600000000000002</v>
      </c>
      <c r="HV11" s="207">
        <v>0.77400000000000002</v>
      </c>
      <c r="HW11" s="207">
        <v>1.4690000000000001</v>
      </c>
      <c r="HX11" s="207">
        <v>1.194</v>
      </c>
      <c r="HY11" s="207">
        <v>3.5139999999999998</v>
      </c>
      <c r="HZ11" s="207">
        <v>5.0000000000000001E-3</v>
      </c>
      <c r="IA11" s="207">
        <v>5.0000000000000001E-3</v>
      </c>
      <c r="IB11" s="207">
        <v>0.93600000000000005</v>
      </c>
      <c r="IC11" s="207">
        <v>1.0589999999999999</v>
      </c>
      <c r="ID11" s="207">
        <v>3.1360000000000001</v>
      </c>
      <c r="IE11" s="207">
        <v>0.57399999999999995</v>
      </c>
      <c r="IF11" s="207">
        <v>0.50600000000000001</v>
      </c>
      <c r="IG11" s="207">
        <v>0.77500000000000002</v>
      </c>
      <c r="IH11" s="207">
        <v>0.503</v>
      </c>
      <c r="II11" s="207">
        <v>0.97099999999999997</v>
      </c>
      <c r="IJ11" s="207">
        <v>0.96399999999999997</v>
      </c>
      <c r="IK11" s="207">
        <v>0.77100000000000002</v>
      </c>
      <c r="IL11" s="207">
        <v>0.626</v>
      </c>
      <c r="IM11" s="207">
        <v>0.53600000000000003</v>
      </c>
      <c r="IN11" s="207">
        <v>0.89400000000000002</v>
      </c>
      <c r="IO11" s="207">
        <v>1.0640000000000001</v>
      </c>
      <c r="IP11" s="207">
        <v>8.1590000000000007</v>
      </c>
      <c r="IQ11" s="207">
        <v>2.5019999999999998</v>
      </c>
      <c r="IR11" s="207">
        <v>1.3939999999999999</v>
      </c>
      <c r="IS11" s="207">
        <v>0.64300000000000002</v>
      </c>
      <c r="IT11" s="207">
        <v>1.2709999999999999</v>
      </c>
      <c r="IU11" s="207">
        <v>1.454</v>
      </c>
      <c r="IV11" s="207">
        <v>1.4219999999999999</v>
      </c>
      <c r="IW11" s="207">
        <v>2.8769999999999998</v>
      </c>
      <c r="IX11" s="207">
        <v>3.7759999999999998</v>
      </c>
      <c r="IY11" s="207">
        <v>7.5339999999999998</v>
      </c>
      <c r="IZ11" s="207">
        <v>0.64400000000000002</v>
      </c>
      <c r="JA11" s="207">
        <v>0.75900000000000001</v>
      </c>
      <c r="JB11" s="207">
        <v>1.359</v>
      </c>
      <c r="JC11" s="207">
        <v>2.3650000000000002</v>
      </c>
      <c r="JD11" s="207">
        <v>3.843</v>
      </c>
      <c r="JE11" s="207">
        <v>2.081</v>
      </c>
      <c r="JF11" s="207">
        <v>0.94399999999999995</v>
      </c>
      <c r="JG11" s="207">
        <v>1.264</v>
      </c>
      <c r="JH11" s="207">
        <v>1.899</v>
      </c>
      <c r="JI11" s="207">
        <v>1.6679999999999999</v>
      </c>
    </row>
    <row r="12" spans="1:269" ht="23.25" customHeight="1" x14ac:dyDescent="0.3">
      <c r="A12" s="200"/>
      <c r="B12" s="68" t="s">
        <v>63</v>
      </c>
      <c r="C12" s="208">
        <v>1389.9649999999999</v>
      </c>
      <c r="D12" s="208">
        <v>795</v>
      </c>
      <c r="E12" s="208">
        <v>392</v>
      </c>
      <c r="F12" s="208">
        <v>121</v>
      </c>
      <c r="G12" s="208">
        <v>80</v>
      </c>
      <c r="H12" s="356"/>
      <c r="I12" s="208">
        <v>130.786</v>
      </c>
      <c r="J12" s="208" t="s">
        <v>788</v>
      </c>
      <c r="K12" s="208" t="s">
        <v>788</v>
      </c>
      <c r="L12" s="208">
        <v>28.088000000000001</v>
      </c>
      <c r="M12" s="208">
        <v>15.414</v>
      </c>
      <c r="N12" s="208">
        <v>13.154</v>
      </c>
      <c r="O12" s="208">
        <v>7.1619999999999999</v>
      </c>
      <c r="P12" s="208" t="s">
        <v>788</v>
      </c>
      <c r="Q12" s="208">
        <v>13.214</v>
      </c>
      <c r="R12" s="208">
        <v>13.391999999999999</v>
      </c>
      <c r="S12" s="208">
        <v>7.4480000000000004</v>
      </c>
      <c r="T12" s="208">
        <v>9.82</v>
      </c>
      <c r="U12" s="208">
        <v>6.9539999999999997</v>
      </c>
      <c r="V12" s="208">
        <v>11.281000000000001</v>
      </c>
      <c r="W12" s="208">
        <v>7.2850000000000001</v>
      </c>
      <c r="X12" s="208">
        <v>5.3070000000000004</v>
      </c>
      <c r="Y12" s="208">
        <v>7.8109999999999999</v>
      </c>
      <c r="Z12" s="208">
        <v>9.2799999999999994</v>
      </c>
      <c r="AA12" s="208">
        <v>7.1150000000000002</v>
      </c>
      <c r="AB12" s="208">
        <v>5.26</v>
      </c>
      <c r="AC12" s="208">
        <v>4.2240000000000002</v>
      </c>
      <c r="AD12" s="208">
        <v>5.7590000000000003</v>
      </c>
      <c r="AE12" s="208">
        <v>4.9640000000000004</v>
      </c>
      <c r="AF12" s="208">
        <v>4.2290000000000001</v>
      </c>
      <c r="AG12" s="208">
        <v>5.4710000000000001</v>
      </c>
      <c r="AH12" s="208">
        <v>3.633</v>
      </c>
      <c r="AI12" s="208">
        <v>3.621</v>
      </c>
      <c r="AJ12" s="208">
        <v>3.69</v>
      </c>
      <c r="AK12" s="208">
        <v>9.7490000000000006</v>
      </c>
      <c r="AL12" s="208">
        <v>23.995000000000001</v>
      </c>
      <c r="AM12" s="208" t="s">
        <v>788</v>
      </c>
      <c r="AN12" s="208">
        <v>3.411</v>
      </c>
      <c r="AO12" s="208">
        <v>2.0259999999999998</v>
      </c>
      <c r="AP12" s="208">
        <v>5.3339999999999996</v>
      </c>
      <c r="AQ12" s="208">
        <v>2.9820000000000002</v>
      </c>
      <c r="AR12" s="208">
        <v>19.068000000000001</v>
      </c>
      <c r="AS12" s="208">
        <v>16.434000000000001</v>
      </c>
      <c r="AT12" s="208">
        <v>11.442</v>
      </c>
      <c r="AU12" s="208">
        <v>12.711</v>
      </c>
      <c r="AV12" s="208">
        <v>13.840999999999999</v>
      </c>
      <c r="AW12" s="208">
        <v>40.136000000000003</v>
      </c>
      <c r="AX12" s="208">
        <v>18.585000000000001</v>
      </c>
      <c r="AY12" s="208" t="s">
        <v>788</v>
      </c>
      <c r="AZ12" s="208">
        <v>11.903</v>
      </c>
      <c r="BA12" s="208">
        <v>13.881</v>
      </c>
      <c r="BB12" s="208">
        <v>5.601</v>
      </c>
      <c r="BC12" s="208">
        <v>9.5760000000000005</v>
      </c>
      <c r="BD12" s="208" t="s">
        <v>788</v>
      </c>
      <c r="BE12" s="208">
        <v>41.366</v>
      </c>
      <c r="BF12" s="208">
        <v>42.237000000000002</v>
      </c>
      <c r="BG12" s="208">
        <v>9.0459999999999994</v>
      </c>
      <c r="BH12" s="208">
        <v>15.519</v>
      </c>
      <c r="BI12" s="208">
        <v>10.891</v>
      </c>
      <c r="BJ12" s="208">
        <v>15.206</v>
      </c>
      <c r="BK12" s="208">
        <v>6.6340000000000003</v>
      </c>
      <c r="BL12" s="208">
        <v>156.24299999999999</v>
      </c>
      <c r="BM12" s="208" t="s">
        <v>788</v>
      </c>
      <c r="BN12" s="208">
        <v>25.285</v>
      </c>
      <c r="BO12" s="208" t="s">
        <v>788</v>
      </c>
      <c r="BP12" s="208">
        <v>11.997</v>
      </c>
      <c r="BQ12" s="208">
        <v>7.5940000000000003</v>
      </c>
      <c r="BR12" s="208">
        <v>12.48</v>
      </c>
      <c r="BS12" s="208" t="s">
        <v>788</v>
      </c>
      <c r="BT12" s="208" t="s">
        <v>788</v>
      </c>
      <c r="BU12" s="208" t="s">
        <v>788</v>
      </c>
      <c r="BV12" s="208">
        <v>12.467000000000001</v>
      </c>
      <c r="BW12" s="208" t="s">
        <v>788</v>
      </c>
      <c r="BX12" s="208">
        <v>5.03</v>
      </c>
      <c r="BY12" s="208" t="s">
        <v>788</v>
      </c>
      <c r="BZ12" s="208" t="s">
        <v>788</v>
      </c>
      <c r="CA12" s="208" t="s">
        <v>788</v>
      </c>
      <c r="CB12" s="208" t="s">
        <v>788</v>
      </c>
      <c r="CC12" s="208" t="s">
        <v>788</v>
      </c>
      <c r="CD12" s="208" t="s">
        <v>788</v>
      </c>
      <c r="CE12" s="208" t="s">
        <v>788</v>
      </c>
      <c r="CF12" s="208" t="s">
        <v>788</v>
      </c>
      <c r="CG12" s="208" t="s">
        <v>788</v>
      </c>
      <c r="CH12" s="208" t="s">
        <v>788</v>
      </c>
      <c r="CI12" s="208" t="s">
        <v>788</v>
      </c>
      <c r="CJ12" s="208" t="s">
        <v>788</v>
      </c>
      <c r="CK12" s="208" t="s">
        <v>788</v>
      </c>
      <c r="CL12" s="208" t="s">
        <v>788</v>
      </c>
      <c r="CM12" s="208" t="s">
        <v>788</v>
      </c>
      <c r="CN12" s="208" t="s">
        <v>788</v>
      </c>
      <c r="CO12" s="208" t="s">
        <v>788</v>
      </c>
      <c r="CP12" s="208" t="s">
        <v>788</v>
      </c>
      <c r="CQ12" s="208">
        <v>7.9459999999999997</v>
      </c>
      <c r="CR12" s="208">
        <v>116.714</v>
      </c>
      <c r="CS12" s="208" t="s">
        <v>788</v>
      </c>
      <c r="CT12" s="208" t="s">
        <v>788</v>
      </c>
      <c r="CU12" s="208" t="s">
        <v>788</v>
      </c>
      <c r="CV12" s="208" t="s">
        <v>788</v>
      </c>
      <c r="CW12" s="208">
        <v>17.067</v>
      </c>
      <c r="CX12" s="208">
        <v>10.972</v>
      </c>
      <c r="CY12" s="208" t="s">
        <v>788</v>
      </c>
      <c r="CZ12" s="208" t="s">
        <v>788</v>
      </c>
      <c r="DA12" s="208" t="s">
        <v>788</v>
      </c>
      <c r="DB12" s="208" t="s">
        <v>788</v>
      </c>
      <c r="DC12" s="208" t="s">
        <v>788</v>
      </c>
      <c r="DD12" s="208" t="s">
        <v>788</v>
      </c>
      <c r="DE12" s="208">
        <v>12.042</v>
      </c>
      <c r="DF12" s="208" t="s">
        <v>788</v>
      </c>
      <c r="DG12" s="208" t="s">
        <v>788</v>
      </c>
      <c r="DH12" s="208" t="s">
        <v>788</v>
      </c>
      <c r="DI12" s="208" t="s">
        <v>788</v>
      </c>
      <c r="DJ12" s="208" t="s">
        <v>788</v>
      </c>
      <c r="DK12" s="208" t="s">
        <v>788</v>
      </c>
      <c r="DL12" s="208" t="s">
        <v>788</v>
      </c>
      <c r="DM12" s="208" t="s">
        <v>788</v>
      </c>
      <c r="DN12" s="208" t="s">
        <v>788</v>
      </c>
      <c r="DO12" s="208" t="s">
        <v>788</v>
      </c>
      <c r="DP12" s="208" t="s">
        <v>788</v>
      </c>
      <c r="DQ12" s="208" t="s">
        <v>788</v>
      </c>
      <c r="DR12" s="208">
        <v>0.875</v>
      </c>
      <c r="DS12" s="208">
        <v>0.32300000000000001</v>
      </c>
      <c r="DT12" s="208">
        <v>0.20599999999999999</v>
      </c>
      <c r="DU12" s="208">
        <v>0.24399999999999999</v>
      </c>
      <c r="DV12" s="208">
        <v>0.376</v>
      </c>
      <c r="DW12" s="208">
        <v>0.32700000000000001</v>
      </c>
      <c r="DX12" s="208">
        <v>0.91200000000000003</v>
      </c>
      <c r="DY12" s="208">
        <v>0.753</v>
      </c>
      <c r="DZ12" s="208">
        <v>0.51500000000000001</v>
      </c>
      <c r="EA12" s="208">
        <v>0.502</v>
      </c>
      <c r="EB12" s="208">
        <v>0.54900000000000004</v>
      </c>
      <c r="EC12" s="208">
        <v>0.42199999999999999</v>
      </c>
      <c r="ED12" s="208">
        <v>1.177</v>
      </c>
      <c r="EE12" s="208">
        <v>0.27900000000000003</v>
      </c>
      <c r="EF12" s="208">
        <v>0.47099999999999997</v>
      </c>
      <c r="EG12" s="208">
        <v>0.249</v>
      </c>
      <c r="EH12" s="208">
        <v>0.55600000000000005</v>
      </c>
      <c r="EI12" s="208">
        <v>0.56899999999999995</v>
      </c>
      <c r="EJ12" s="208">
        <v>0.69899999999999995</v>
      </c>
      <c r="EK12" s="208">
        <v>0.95299999999999996</v>
      </c>
      <c r="EL12" s="208">
        <v>0.69099999999999995</v>
      </c>
      <c r="EM12" s="208">
        <v>2.3820000000000001</v>
      </c>
      <c r="EN12" s="208">
        <v>0.249</v>
      </c>
      <c r="EO12" s="208">
        <v>0.42399999999999999</v>
      </c>
      <c r="EP12" s="208">
        <v>0.34799999999999998</v>
      </c>
      <c r="EQ12" s="208">
        <v>0.96199999999999997</v>
      </c>
      <c r="ER12" s="208">
        <v>0.255</v>
      </c>
      <c r="ES12" s="208">
        <v>0.13700000000000001</v>
      </c>
      <c r="ET12" s="208">
        <v>0.316</v>
      </c>
      <c r="EU12" s="208">
        <v>0.28199999999999997</v>
      </c>
      <c r="EV12" s="208">
        <v>0.188</v>
      </c>
      <c r="EW12" s="208">
        <v>0.67800000000000005</v>
      </c>
      <c r="EX12" s="208">
        <v>0.41599999999999998</v>
      </c>
      <c r="EY12" s="208">
        <v>0.2</v>
      </c>
      <c r="EZ12" s="208">
        <v>0.11899999999999999</v>
      </c>
      <c r="FA12" s="208">
        <v>7.4999999999999997E-2</v>
      </c>
      <c r="FB12" s="208">
        <v>0.17299999999999999</v>
      </c>
      <c r="FC12" s="208">
        <v>1.018</v>
      </c>
      <c r="FD12" s="208">
        <v>0.45300000000000001</v>
      </c>
      <c r="FE12" s="208">
        <v>0.35099999999999998</v>
      </c>
      <c r="FF12" s="208">
        <v>2.1829999999999998</v>
      </c>
      <c r="FG12" s="208">
        <v>0.64300000000000002</v>
      </c>
      <c r="FH12" s="208">
        <v>2.931</v>
      </c>
      <c r="FI12" s="208">
        <v>1.036</v>
      </c>
      <c r="FJ12" s="208">
        <v>0.69099999999999995</v>
      </c>
      <c r="FK12" s="208">
        <v>0.23300000000000001</v>
      </c>
      <c r="FL12" s="208">
        <v>0.28299999999999997</v>
      </c>
      <c r="FM12" s="208">
        <v>0.52500000000000002</v>
      </c>
      <c r="FN12" s="208">
        <v>0.17100000000000001</v>
      </c>
      <c r="FO12" s="208">
        <v>0.32900000000000001</v>
      </c>
      <c r="FP12" s="208">
        <v>0.36799999999999999</v>
      </c>
      <c r="FQ12" s="208">
        <v>0.16200000000000001</v>
      </c>
      <c r="FR12" s="208">
        <v>0.246</v>
      </c>
      <c r="FS12" s="208">
        <v>0.153</v>
      </c>
      <c r="FT12" s="208">
        <v>0.52800000000000002</v>
      </c>
      <c r="FU12" s="208">
        <v>0.54900000000000004</v>
      </c>
      <c r="FV12" s="208">
        <v>0.33700000000000002</v>
      </c>
      <c r="FW12" s="208">
        <v>0.50700000000000001</v>
      </c>
      <c r="FX12" s="208">
        <v>0.54</v>
      </c>
      <c r="FY12" s="208">
        <v>0.29899999999999999</v>
      </c>
      <c r="FZ12" s="208">
        <v>0.254</v>
      </c>
      <c r="GA12" s="208">
        <v>0.23599999999999999</v>
      </c>
      <c r="GB12" s="208">
        <v>0.14799999999999999</v>
      </c>
      <c r="GC12" s="208">
        <v>0.16200000000000001</v>
      </c>
      <c r="GD12" s="208">
        <v>0.26900000000000002</v>
      </c>
      <c r="GE12" s="208">
        <v>0.59199999999999997</v>
      </c>
      <c r="GF12" s="208">
        <v>0.21299999999999999</v>
      </c>
      <c r="GG12" s="208">
        <v>0.54700000000000004</v>
      </c>
      <c r="GH12" s="208">
        <v>2.194</v>
      </c>
      <c r="GI12" s="208">
        <v>0.30499999999999999</v>
      </c>
      <c r="GJ12" s="208">
        <v>0.371</v>
      </c>
      <c r="GK12" s="208">
        <v>0.27800000000000002</v>
      </c>
      <c r="GL12" s="208">
        <v>0.41399999999999998</v>
      </c>
      <c r="GM12" s="208">
        <v>0.13300000000000001</v>
      </c>
      <c r="GN12" s="208">
        <v>0.255</v>
      </c>
      <c r="GO12" s="208">
        <v>0.39900000000000002</v>
      </c>
      <c r="GP12" s="208">
        <v>0.19</v>
      </c>
      <c r="GQ12" s="208">
        <v>0.46400000000000002</v>
      </c>
      <c r="GR12" s="208">
        <v>0.23899999999999999</v>
      </c>
      <c r="GS12" s="208">
        <v>0.371</v>
      </c>
      <c r="GT12" s="208">
        <v>0.86899999999999999</v>
      </c>
      <c r="GU12" s="208">
        <v>1.127</v>
      </c>
      <c r="GV12" s="208">
        <v>0.28999999999999998</v>
      </c>
      <c r="GW12" s="208">
        <v>0.255</v>
      </c>
      <c r="GX12" s="208">
        <v>0.34300000000000003</v>
      </c>
      <c r="GY12" s="208">
        <v>0.622</v>
      </c>
      <c r="GZ12" s="208">
        <v>0.254</v>
      </c>
      <c r="HA12" s="208">
        <v>0.22900000000000001</v>
      </c>
      <c r="HB12" s="208">
        <v>0.42699999999999999</v>
      </c>
      <c r="HC12" s="208">
        <v>0.32100000000000001</v>
      </c>
      <c r="HD12" s="208">
        <v>0.38100000000000001</v>
      </c>
      <c r="HE12" s="208">
        <v>0.126</v>
      </c>
      <c r="HF12" s="208">
        <v>0.58399999999999996</v>
      </c>
      <c r="HG12" s="208">
        <v>0.26</v>
      </c>
      <c r="HH12" s="208">
        <v>0.51600000000000001</v>
      </c>
      <c r="HI12" s="208">
        <v>0.309</v>
      </c>
      <c r="HJ12" s="208">
        <v>0.504</v>
      </c>
      <c r="HK12" s="208">
        <v>0.27200000000000002</v>
      </c>
      <c r="HL12" s="208">
        <v>0.498</v>
      </c>
      <c r="HM12" s="208">
        <v>1.2370000000000001</v>
      </c>
      <c r="HN12" s="208">
        <v>0.40200000000000002</v>
      </c>
      <c r="HO12" s="208">
        <v>0.35199999999999998</v>
      </c>
      <c r="HP12" s="208">
        <v>0.26400000000000001</v>
      </c>
      <c r="HQ12" s="208">
        <v>0.155</v>
      </c>
      <c r="HR12" s="208">
        <v>0.41199999999999998</v>
      </c>
      <c r="HS12" s="208">
        <v>0.38400000000000001</v>
      </c>
      <c r="HT12" s="208">
        <v>0.27200000000000002</v>
      </c>
      <c r="HU12" s="208">
        <v>0.214</v>
      </c>
      <c r="HV12" s="208">
        <v>0.187</v>
      </c>
      <c r="HW12" s="208">
        <v>0.373</v>
      </c>
      <c r="HX12" s="208">
        <v>0.249</v>
      </c>
      <c r="HY12" s="208">
        <v>0.85299999999999998</v>
      </c>
      <c r="HZ12" s="208">
        <v>0.14299999999999999</v>
      </c>
      <c r="IA12" s="208">
        <v>0.18</v>
      </c>
      <c r="IB12" s="208">
        <v>0.35399999999999998</v>
      </c>
      <c r="IC12" s="208">
        <v>0.42099999999999999</v>
      </c>
      <c r="ID12" s="208">
        <v>0.58199999999999996</v>
      </c>
      <c r="IE12" s="208">
        <v>1.0999999999999999E-2</v>
      </c>
      <c r="IF12" s="208" t="s">
        <v>262</v>
      </c>
      <c r="IG12" s="208">
        <v>0.59599999999999997</v>
      </c>
      <c r="IH12" s="208">
        <v>0.27500000000000002</v>
      </c>
      <c r="II12" s="208">
        <v>0.84799999999999998</v>
      </c>
      <c r="IJ12" s="208">
        <v>1.0569999999999999</v>
      </c>
      <c r="IK12" s="208">
        <v>0.50600000000000001</v>
      </c>
      <c r="IL12" s="208">
        <v>0.379</v>
      </c>
      <c r="IM12" s="208">
        <v>0.52300000000000002</v>
      </c>
      <c r="IN12" s="208">
        <v>0.93600000000000005</v>
      </c>
      <c r="IO12" s="208">
        <v>0.79800000000000004</v>
      </c>
      <c r="IP12" s="208">
        <v>5.3360000000000003</v>
      </c>
      <c r="IQ12" s="208">
        <v>2.7109999999999999</v>
      </c>
      <c r="IR12" s="208">
        <v>0.60499999999999998</v>
      </c>
      <c r="IS12" s="208">
        <v>0.36799999999999999</v>
      </c>
      <c r="IT12" s="208">
        <v>1.494</v>
      </c>
      <c r="IU12" s="208">
        <v>0.25800000000000001</v>
      </c>
      <c r="IV12" s="208">
        <v>0.42499999999999999</v>
      </c>
      <c r="IW12" s="208">
        <v>0.47399999999999998</v>
      </c>
      <c r="IX12" s="208">
        <v>0.71</v>
      </c>
      <c r="IY12" s="208">
        <v>1.32</v>
      </c>
      <c r="IZ12" s="208">
        <v>0.28599999999999998</v>
      </c>
      <c r="JA12" s="208">
        <v>0.249</v>
      </c>
      <c r="JB12" s="208">
        <v>0.64700000000000002</v>
      </c>
      <c r="JC12" s="208">
        <v>0.54500000000000004</v>
      </c>
      <c r="JD12" s="208">
        <v>0.47499999999999998</v>
      </c>
      <c r="JE12" s="208">
        <v>0.46600000000000003</v>
      </c>
      <c r="JF12" s="208">
        <v>0.23200000000000001</v>
      </c>
      <c r="JG12" s="208">
        <v>0.25900000000000001</v>
      </c>
      <c r="JH12" s="208">
        <v>0.45300000000000001</v>
      </c>
      <c r="JI12" s="208">
        <v>0.32100000000000001</v>
      </c>
    </row>
    <row r="13" spans="1:269" ht="23.25" customHeight="1" x14ac:dyDescent="0.3">
      <c r="A13" s="200"/>
      <c r="B13" s="68" t="s">
        <v>7</v>
      </c>
      <c r="C13" s="208">
        <v>30.984000000000002</v>
      </c>
      <c r="D13" s="208">
        <v>13</v>
      </c>
      <c r="E13" s="208">
        <v>5</v>
      </c>
      <c r="F13" s="208">
        <v>6</v>
      </c>
      <c r="G13" s="208">
        <v>5</v>
      </c>
      <c r="H13" s="356"/>
      <c r="I13" s="208">
        <v>1.3089999999999999</v>
      </c>
      <c r="J13" s="208" t="s">
        <v>788</v>
      </c>
      <c r="K13" s="208" t="s">
        <v>788</v>
      </c>
      <c r="L13" s="208">
        <v>0.51900000000000002</v>
      </c>
      <c r="M13" s="208">
        <v>5.2999999999999999E-2</v>
      </c>
      <c r="N13" s="208">
        <v>0.17899999999999999</v>
      </c>
      <c r="O13" s="208">
        <v>0.124</v>
      </c>
      <c r="P13" s="208" t="s">
        <v>788</v>
      </c>
      <c r="Q13" s="208">
        <v>0.218</v>
      </c>
      <c r="R13" s="208">
        <v>0.58799999999999997</v>
      </c>
      <c r="S13" s="208">
        <v>0.105</v>
      </c>
      <c r="T13" s="208">
        <v>0.11799999999999999</v>
      </c>
      <c r="U13" s="208">
        <v>0.122</v>
      </c>
      <c r="V13" s="208">
        <v>0.19400000000000001</v>
      </c>
      <c r="W13" s="208">
        <v>0.11899999999999999</v>
      </c>
      <c r="X13" s="208">
        <v>9.2999999999999999E-2</v>
      </c>
      <c r="Y13" s="208">
        <v>0.10299999999999999</v>
      </c>
      <c r="Z13" s="208">
        <v>0.19</v>
      </c>
      <c r="AA13" s="208">
        <v>0.14899999999999999</v>
      </c>
      <c r="AB13" s="208">
        <v>8.1000000000000003E-2</v>
      </c>
      <c r="AC13" s="208">
        <v>8.9999999999999993E-3</v>
      </c>
      <c r="AD13" s="208">
        <v>0.10299999999999999</v>
      </c>
      <c r="AE13" s="208">
        <v>0.106</v>
      </c>
      <c r="AF13" s="208">
        <v>7.6999999999999999E-2</v>
      </c>
      <c r="AG13" s="208">
        <v>6.7000000000000004E-2</v>
      </c>
      <c r="AH13" s="208">
        <v>5.5E-2</v>
      </c>
      <c r="AI13" s="208">
        <v>6.3E-2</v>
      </c>
      <c r="AJ13" s="208">
        <v>5.8000000000000003E-2</v>
      </c>
      <c r="AK13" s="208">
        <v>0.16</v>
      </c>
      <c r="AL13" s="208">
        <v>0.35699999999999998</v>
      </c>
      <c r="AM13" s="208" t="s">
        <v>788</v>
      </c>
      <c r="AN13" s="208">
        <v>6.8000000000000005E-2</v>
      </c>
      <c r="AO13" s="208">
        <v>4.1000000000000002E-2</v>
      </c>
      <c r="AP13" s="208">
        <v>0.06</v>
      </c>
      <c r="AQ13" s="208">
        <v>5.8999999999999997E-2</v>
      </c>
      <c r="AR13" s="208">
        <v>0.221</v>
      </c>
      <c r="AS13" s="208">
        <v>0.223</v>
      </c>
      <c r="AT13" s="208">
        <v>0.19800000000000001</v>
      </c>
      <c r="AU13" s="208">
        <v>0.19600000000000001</v>
      </c>
      <c r="AV13" s="208">
        <v>0.12</v>
      </c>
      <c r="AW13" s="208">
        <v>0.32900000000000001</v>
      </c>
      <c r="AX13" s="208">
        <v>0.19900000000000001</v>
      </c>
      <c r="AY13" s="208" t="s">
        <v>788</v>
      </c>
      <c r="AZ13" s="208">
        <v>0.219</v>
      </c>
      <c r="BA13" s="208">
        <v>0.20899999999999999</v>
      </c>
      <c r="BB13" s="208">
        <v>9.7000000000000003E-2</v>
      </c>
      <c r="BC13" s="208">
        <v>0.13500000000000001</v>
      </c>
      <c r="BD13" s="208" t="s">
        <v>788</v>
      </c>
      <c r="BE13" s="208">
        <v>0.80300000000000005</v>
      </c>
      <c r="BF13" s="208">
        <v>0.44800000000000001</v>
      </c>
      <c r="BG13" s="208">
        <v>0.17</v>
      </c>
      <c r="BH13" s="208">
        <v>0.30599999999999999</v>
      </c>
      <c r="BI13" s="208">
        <v>0.214</v>
      </c>
      <c r="BJ13" s="208">
        <v>0.247</v>
      </c>
      <c r="BK13" s="208">
        <v>8.8999999999999996E-2</v>
      </c>
      <c r="BL13" s="208">
        <v>1.583</v>
      </c>
      <c r="BM13" s="208" t="s">
        <v>788</v>
      </c>
      <c r="BN13" s="208">
        <v>0.14899999999999999</v>
      </c>
      <c r="BO13" s="208" t="s">
        <v>788</v>
      </c>
      <c r="BP13" s="208">
        <v>0.112</v>
      </c>
      <c r="BQ13" s="208">
        <v>7.0000000000000007E-2</v>
      </c>
      <c r="BR13" s="208">
        <v>7.8E-2</v>
      </c>
      <c r="BS13" s="208" t="s">
        <v>788</v>
      </c>
      <c r="BT13" s="208" t="s">
        <v>788</v>
      </c>
      <c r="BU13" s="208" t="s">
        <v>788</v>
      </c>
      <c r="BV13" s="208">
        <v>4.2000000000000003E-2</v>
      </c>
      <c r="BW13" s="208" t="s">
        <v>788</v>
      </c>
      <c r="BX13" s="208">
        <v>5.8999999999999997E-2</v>
      </c>
      <c r="BY13" s="208" t="s">
        <v>788</v>
      </c>
      <c r="BZ13" s="208" t="s">
        <v>788</v>
      </c>
      <c r="CA13" s="208" t="s">
        <v>788</v>
      </c>
      <c r="CB13" s="208" t="s">
        <v>788</v>
      </c>
      <c r="CC13" s="208" t="s">
        <v>788</v>
      </c>
      <c r="CD13" s="208" t="s">
        <v>788</v>
      </c>
      <c r="CE13" s="208" t="s">
        <v>788</v>
      </c>
      <c r="CF13" s="208" t="s">
        <v>788</v>
      </c>
      <c r="CG13" s="208" t="s">
        <v>788</v>
      </c>
      <c r="CH13" s="208" t="s">
        <v>788</v>
      </c>
      <c r="CI13" s="208" t="s">
        <v>788</v>
      </c>
      <c r="CJ13" s="208" t="s">
        <v>788</v>
      </c>
      <c r="CK13" s="208" t="s">
        <v>788</v>
      </c>
      <c r="CL13" s="208" t="s">
        <v>788</v>
      </c>
      <c r="CM13" s="208" t="s">
        <v>788</v>
      </c>
      <c r="CN13" s="208" t="s">
        <v>788</v>
      </c>
      <c r="CO13" s="208" t="s">
        <v>788</v>
      </c>
      <c r="CP13" s="208" t="s">
        <v>788</v>
      </c>
      <c r="CQ13" s="208">
        <v>2.9000000000000001E-2</v>
      </c>
      <c r="CR13" s="208">
        <v>0.54300000000000004</v>
      </c>
      <c r="CS13" s="208" t="s">
        <v>788</v>
      </c>
      <c r="CT13" s="208" t="s">
        <v>788</v>
      </c>
      <c r="CU13" s="208" t="s">
        <v>788</v>
      </c>
      <c r="CV13" s="208" t="s">
        <v>788</v>
      </c>
      <c r="CW13" s="208">
        <v>0.11799999999999999</v>
      </c>
      <c r="CX13" s="208">
        <v>0.11600000000000001</v>
      </c>
      <c r="CY13" s="208" t="s">
        <v>788</v>
      </c>
      <c r="CZ13" s="208" t="s">
        <v>788</v>
      </c>
      <c r="DA13" s="208" t="s">
        <v>788</v>
      </c>
      <c r="DB13" s="208" t="s">
        <v>788</v>
      </c>
      <c r="DC13" s="208" t="s">
        <v>788</v>
      </c>
      <c r="DD13" s="208" t="s">
        <v>788</v>
      </c>
      <c r="DE13" s="208">
        <v>0.38500000000000001</v>
      </c>
      <c r="DF13" s="208" t="s">
        <v>788</v>
      </c>
      <c r="DG13" s="208" t="s">
        <v>788</v>
      </c>
      <c r="DH13" s="208" t="s">
        <v>788</v>
      </c>
      <c r="DI13" s="208" t="s">
        <v>788</v>
      </c>
      <c r="DJ13" s="208" t="s">
        <v>788</v>
      </c>
      <c r="DK13" s="208" t="s">
        <v>788</v>
      </c>
      <c r="DL13" s="208" t="s">
        <v>788</v>
      </c>
      <c r="DM13" s="208" t="s">
        <v>788</v>
      </c>
      <c r="DN13" s="208" t="s">
        <v>788</v>
      </c>
      <c r="DO13" s="208" t="s">
        <v>788</v>
      </c>
      <c r="DP13" s="208" t="s">
        <v>788</v>
      </c>
      <c r="DQ13" s="208" t="s">
        <v>788</v>
      </c>
      <c r="DR13" s="208">
        <v>7.1999999999999995E-2</v>
      </c>
      <c r="DS13" s="208">
        <v>2.5999999999999999E-2</v>
      </c>
      <c r="DT13" s="208">
        <v>0.02</v>
      </c>
      <c r="DU13" s="208">
        <v>1.6E-2</v>
      </c>
      <c r="DV13" s="208">
        <v>2.1999999999999999E-2</v>
      </c>
      <c r="DW13" s="208">
        <v>2.1000000000000001E-2</v>
      </c>
      <c r="DX13" s="208">
        <v>6.7000000000000004E-2</v>
      </c>
      <c r="DY13" s="208">
        <v>4.1000000000000002E-2</v>
      </c>
      <c r="DZ13" s="208">
        <v>3.3000000000000002E-2</v>
      </c>
      <c r="EA13" s="208">
        <v>2.5000000000000001E-2</v>
      </c>
      <c r="EB13" s="208">
        <v>3.2000000000000001E-2</v>
      </c>
      <c r="EC13" s="208">
        <v>3.6999999999999998E-2</v>
      </c>
      <c r="ED13" s="208">
        <v>9.4E-2</v>
      </c>
      <c r="EE13" s="208">
        <v>1.9E-2</v>
      </c>
      <c r="EF13" s="208">
        <v>2.7E-2</v>
      </c>
      <c r="EG13" s="208">
        <v>0.02</v>
      </c>
      <c r="EH13" s="208">
        <v>0.03</v>
      </c>
      <c r="EI13" s="208">
        <v>4.8000000000000001E-2</v>
      </c>
      <c r="EJ13" s="208">
        <v>6.3E-2</v>
      </c>
      <c r="EK13" s="208">
        <v>8.2000000000000003E-2</v>
      </c>
      <c r="EL13" s="208">
        <v>0.13700000000000001</v>
      </c>
      <c r="EM13" s="208">
        <v>5.2999999999999999E-2</v>
      </c>
      <c r="EN13" s="208">
        <v>0.03</v>
      </c>
      <c r="EO13" s="208">
        <v>2.8000000000000001E-2</v>
      </c>
      <c r="EP13" s="208">
        <v>2.7E-2</v>
      </c>
      <c r="EQ13" s="208">
        <v>0.05</v>
      </c>
      <c r="ER13" s="208">
        <v>1.6E-2</v>
      </c>
      <c r="ES13" s="208">
        <v>1.2999999999999999E-2</v>
      </c>
      <c r="ET13" s="208">
        <v>2.7E-2</v>
      </c>
      <c r="EU13" s="208">
        <v>0.03</v>
      </c>
      <c r="EV13" s="208">
        <v>1.7999999999999999E-2</v>
      </c>
      <c r="EW13" s="208">
        <v>5.5E-2</v>
      </c>
      <c r="EX13" s="208">
        <v>2.9000000000000001E-2</v>
      </c>
      <c r="EY13" s="208">
        <v>0.03</v>
      </c>
      <c r="EZ13" s="208">
        <v>1.9E-2</v>
      </c>
      <c r="FA13" s="208">
        <v>1.2E-2</v>
      </c>
      <c r="FB13" s="208">
        <v>1.2E-2</v>
      </c>
      <c r="FC13" s="208">
        <v>6.8000000000000005E-2</v>
      </c>
      <c r="FD13" s="208">
        <v>0.03</v>
      </c>
      <c r="FE13" s="208">
        <v>2.4E-2</v>
      </c>
      <c r="FF13" s="208">
        <v>5.5E-2</v>
      </c>
      <c r="FG13" s="208">
        <v>0.10100000000000001</v>
      </c>
      <c r="FH13" s="208">
        <v>8.4000000000000005E-2</v>
      </c>
      <c r="FI13" s="208">
        <v>0.125</v>
      </c>
      <c r="FJ13" s="208">
        <v>4.2999999999999997E-2</v>
      </c>
      <c r="FK13" s="208">
        <v>1.6E-2</v>
      </c>
      <c r="FL13" s="208">
        <v>2.5000000000000001E-2</v>
      </c>
      <c r="FM13" s="208">
        <v>4.2000000000000003E-2</v>
      </c>
      <c r="FN13" s="208">
        <v>1.2E-2</v>
      </c>
      <c r="FO13" s="208">
        <v>2.9000000000000001E-2</v>
      </c>
      <c r="FP13" s="208">
        <v>2.9000000000000001E-2</v>
      </c>
      <c r="FQ13" s="208">
        <v>1.2999999999999999E-2</v>
      </c>
      <c r="FR13" s="208">
        <v>1.2999999999999999E-2</v>
      </c>
      <c r="FS13" s="208">
        <v>1.9E-2</v>
      </c>
      <c r="FT13" s="208">
        <v>3.7999999999999999E-2</v>
      </c>
      <c r="FU13" s="208">
        <v>6.8000000000000005E-2</v>
      </c>
      <c r="FV13" s="208">
        <v>2.5999999999999999E-2</v>
      </c>
      <c r="FW13" s="208">
        <v>3.2000000000000001E-2</v>
      </c>
      <c r="FX13" s="208">
        <v>2.1999999999999999E-2</v>
      </c>
      <c r="FY13" s="208">
        <v>2.1999999999999999E-2</v>
      </c>
      <c r="FZ13" s="208">
        <v>2.4E-2</v>
      </c>
      <c r="GA13" s="208">
        <v>1.7999999999999999E-2</v>
      </c>
      <c r="GB13" s="208">
        <v>1.2E-2</v>
      </c>
      <c r="GC13" s="208">
        <v>2.5000000000000001E-2</v>
      </c>
      <c r="GD13" s="208">
        <v>2.3E-2</v>
      </c>
      <c r="GE13" s="208">
        <v>4.3999999999999997E-2</v>
      </c>
      <c r="GF13" s="208">
        <v>2.4E-2</v>
      </c>
      <c r="GG13" s="208">
        <v>4.8000000000000001E-2</v>
      </c>
      <c r="GH13" s="208">
        <v>4.7E-2</v>
      </c>
      <c r="GI13" s="208">
        <v>4.1000000000000002E-2</v>
      </c>
      <c r="GJ13" s="208">
        <v>2.5000000000000001E-2</v>
      </c>
      <c r="GK13" s="208">
        <v>2.5000000000000001E-2</v>
      </c>
      <c r="GL13" s="208">
        <v>4.7E-2</v>
      </c>
      <c r="GM13" s="208">
        <v>2.1000000000000001E-2</v>
      </c>
      <c r="GN13" s="208">
        <v>1.9E-2</v>
      </c>
      <c r="GO13" s="208">
        <v>4.5999999999999999E-2</v>
      </c>
      <c r="GP13" s="208">
        <v>1.2E-2</v>
      </c>
      <c r="GQ13" s="208">
        <v>4.3999999999999997E-2</v>
      </c>
      <c r="GR13" s="208">
        <v>2.1999999999999999E-2</v>
      </c>
      <c r="GS13" s="208">
        <v>2.1999999999999999E-2</v>
      </c>
      <c r="GT13" s="208">
        <v>9.8000000000000004E-2</v>
      </c>
      <c r="GU13" s="208">
        <v>7.0000000000000007E-2</v>
      </c>
      <c r="GV13" s="208">
        <v>2.3E-2</v>
      </c>
      <c r="GW13" s="208">
        <v>1.7999999999999999E-2</v>
      </c>
      <c r="GX13" s="208">
        <v>0.03</v>
      </c>
      <c r="GY13" s="208">
        <v>4.4999999999999998E-2</v>
      </c>
      <c r="GZ13" s="208">
        <v>2.1999999999999999E-2</v>
      </c>
      <c r="HA13" s="208">
        <v>2.3E-2</v>
      </c>
      <c r="HB13" s="208">
        <v>0.02</v>
      </c>
      <c r="HC13" s="208">
        <v>0.03</v>
      </c>
      <c r="HD13" s="208">
        <v>3.7999999999999999E-2</v>
      </c>
      <c r="HE13" s="208">
        <v>1.7999999999999999E-2</v>
      </c>
      <c r="HF13" s="208">
        <v>3.5999999999999997E-2</v>
      </c>
      <c r="HG13" s="208">
        <v>1.7999999999999999E-2</v>
      </c>
      <c r="HH13" s="208">
        <v>8.4000000000000005E-2</v>
      </c>
      <c r="HI13" s="208">
        <v>9.7000000000000003E-2</v>
      </c>
      <c r="HJ13" s="208">
        <v>5.3999999999999999E-2</v>
      </c>
      <c r="HK13" s="208">
        <v>0.03</v>
      </c>
      <c r="HL13" s="208">
        <v>6.0999999999999999E-2</v>
      </c>
      <c r="HM13" s="208">
        <v>7.0000000000000007E-2</v>
      </c>
      <c r="HN13" s="208">
        <v>4.4999999999999998E-2</v>
      </c>
      <c r="HO13" s="208">
        <v>3.5999999999999997E-2</v>
      </c>
      <c r="HP13" s="208">
        <v>3.4000000000000002E-2</v>
      </c>
      <c r="HQ13" s="208">
        <v>1.2E-2</v>
      </c>
      <c r="HR13" s="208">
        <v>2.7E-2</v>
      </c>
      <c r="HS13" s="208">
        <v>2.4E-2</v>
      </c>
      <c r="HT13" s="208">
        <v>2.5000000000000001E-2</v>
      </c>
      <c r="HU13" s="208">
        <v>1.6E-2</v>
      </c>
      <c r="HV13" s="208">
        <v>2.1000000000000001E-2</v>
      </c>
      <c r="HW13" s="208">
        <v>0.04</v>
      </c>
      <c r="HX13" s="208">
        <v>2.7E-2</v>
      </c>
      <c r="HY13" s="208">
        <v>6.0999999999999999E-2</v>
      </c>
      <c r="HZ13" s="208">
        <v>1.7000000000000001E-2</v>
      </c>
      <c r="IA13" s="208">
        <v>2.1000000000000001E-2</v>
      </c>
      <c r="IB13" s="208">
        <v>3.1E-2</v>
      </c>
      <c r="IC13" s="208">
        <v>3.6999999999999998E-2</v>
      </c>
      <c r="ID13" s="208">
        <v>5.8999999999999997E-2</v>
      </c>
      <c r="IE13" s="208">
        <v>1.7999999999999999E-2</v>
      </c>
      <c r="IF13" s="208">
        <v>1.7000000000000001E-2</v>
      </c>
      <c r="IG13" s="208">
        <v>2.3E-2</v>
      </c>
      <c r="IH13" s="208">
        <v>1.4E-2</v>
      </c>
      <c r="II13" s="208">
        <v>2.9000000000000001E-2</v>
      </c>
      <c r="IJ13" s="208">
        <v>2.8000000000000001E-2</v>
      </c>
      <c r="IK13" s="208">
        <v>2.1999999999999999E-2</v>
      </c>
      <c r="IL13" s="208">
        <v>1.7000000000000001E-2</v>
      </c>
      <c r="IM13" s="208">
        <v>1.2999999999999999E-2</v>
      </c>
      <c r="IN13" s="208">
        <v>2.7E-2</v>
      </c>
      <c r="IO13" s="208">
        <v>3.3000000000000002E-2</v>
      </c>
      <c r="IP13" s="208">
        <v>0.312</v>
      </c>
      <c r="IQ13" s="208">
        <v>0.1</v>
      </c>
      <c r="IR13" s="208">
        <v>5.6000000000000001E-2</v>
      </c>
      <c r="IS13" s="208">
        <v>2.4E-2</v>
      </c>
      <c r="IT13" s="208">
        <v>7.3999999999999996E-2</v>
      </c>
      <c r="IU13" s="208">
        <v>3.1E-2</v>
      </c>
      <c r="IV13" s="208">
        <v>2.9000000000000001E-2</v>
      </c>
      <c r="IW13" s="208">
        <v>5.1999999999999998E-2</v>
      </c>
      <c r="IX13" s="208">
        <v>6.8000000000000005E-2</v>
      </c>
      <c r="IY13" s="208">
        <v>0.151</v>
      </c>
      <c r="IZ13" s="208">
        <v>2.4E-2</v>
      </c>
      <c r="JA13" s="208">
        <v>2.8000000000000001E-2</v>
      </c>
      <c r="JB13" s="208">
        <v>5.5E-2</v>
      </c>
      <c r="JC13" s="208">
        <v>4.3999999999999997E-2</v>
      </c>
      <c r="JD13" s="208">
        <v>8.4000000000000005E-2</v>
      </c>
      <c r="JE13" s="208">
        <v>3.5000000000000003E-2</v>
      </c>
      <c r="JF13" s="208">
        <v>1.4999999999999999E-2</v>
      </c>
      <c r="JG13" s="208">
        <v>2.1999999999999999E-2</v>
      </c>
      <c r="JH13" s="208">
        <v>3.3000000000000002E-2</v>
      </c>
      <c r="JI13" s="208">
        <v>2.8000000000000001E-2</v>
      </c>
    </row>
    <row r="14" spans="1:269" ht="23.25" customHeight="1" x14ac:dyDescent="0.3">
      <c r="A14" s="200"/>
      <c r="B14" s="68" t="s">
        <v>8</v>
      </c>
      <c r="C14" s="208">
        <v>1555.616</v>
      </c>
      <c r="D14" s="208">
        <v>690</v>
      </c>
      <c r="E14" s="208">
        <v>441</v>
      </c>
      <c r="F14" s="208">
        <v>168</v>
      </c>
      <c r="G14" s="208">
        <v>255</v>
      </c>
      <c r="H14" s="356"/>
      <c r="I14" s="208">
        <v>140.04</v>
      </c>
      <c r="J14" s="208" t="s">
        <v>788</v>
      </c>
      <c r="K14" s="208" t="s">
        <v>788</v>
      </c>
      <c r="L14" s="208">
        <v>20.494</v>
      </c>
      <c r="M14" s="208">
        <v>8.6530000000000005</v>
      </c>
      <c r="N14" s="208">
        <v>9.4879999999999995</v>
      </c>
      <c r="O14" s="208">
        <v>21.26</v>
      </c>
      <c r="P14" s="208" t="s">
        <v>788</v>
      </c>
      <c r="Q14" s="208">
        <v>1.034</v>
      </c>
      <c r="R14" s="208">
        <v>2.202</v>
      </c>
      <c r="S14" s="208">
        <v>9.4489999999999998</v>
      </c>
      <c r="T14" s="208">
        <v>8.1999999999999993</v>
      </c>
      <c r="U14" s="208">
        <v>39.661000000000001</v>
      </c>
      <c r="V14" s="208">
        <v>19.344999999999999</v>
      </c>
      <c r="W14" s="208">
        <v>3.597</v>
      </c>
      <c r="X14" s="208">
        <v>1.464</v>
      </c>
      <c r="Y14" s="208">
        <v>9.2999999999999999E-2</v>
      </c>
      <c r="Z14" s="208">
        <v>17.611999999999998</v>
      </c>
      <c r="AA14" s="208">
        <v>12.574</v>
      </c>
      <c r="AB14" s="208">
        <v>0.26300000000000001</v>
      </c>
      <c r="AC14" s="208">
        <v>3.12</v>
      </c>
      <c r="AD14" s="208">
        <v>24.477</v>
      </c>
      <c r="AE14" s="208">
        <v>2.0059999999999998</v>
      </c>
      <c r="AF14" s="208">
        <v>1.744</v>
      </c>
      <c r="AG14" s="208">
        <v>13.483000000000001</v>
      </c>
      <c r="AH14" s="208">
        <v>0.24199999999999999</v>
      </c>
      <c r="AI14" s="208">
        <v>0.82</v>
      </c>
      <c r="AJ14" s="208">
        <v>4.8520000000000003</v>
      </c>
      <c r="AK14" s="208">
        <v>2.5059999999999998</v>
      </c>
      <c r="AL14" s="208">
        <v>11.601000000000001</v>
      </c>
      <c r="AM14" s="208" t="s">
        <v>788</v>
      </c>
      <c r="AN14" s="208">
        <v>4.3280000000000003</v>
      </c>
      <c r="AO14" s="208">
        <v>1.956</v>
      </c>
      <c r="AP14" s="208">
        <v>0.3</v>
      </c>
      <c r="AQ14" s="208">
        <v>3.2909999999999999</v>
      </c>
      <c r="AR14" s="208">
        <v>1.4079999999999999</v>
      </c>
      <c r="AS14" s="208">
        <v>34.109000000000002</v>
      </c>
      <c r="AT14" s="208">
        <v>9.7349999999999994</v>
      </c>
      <c r="AU14" s="208">
        <v>19.733000000000001</v>
      </c>
      <c r="AV14" s="208">
        <v>1.0569999999999999</v>
      </c>
      <c r="AW14" s="208">
        <v>11.351000000000001</v>
      </c>
      <c r="AX14" s="208">
        <v>4.6159999999999997</v>
      </c>
      <c r="AY14" s="208" t="s">
        <v>788</v>
      </c>
      <c r="AZ14" s="208">
        <v>7.1289999999999996</v>
      </c>
      <c r="BA14" s="208">
        <v>7.19</v>
      </c>
      <c r="BB14" s="208">
        <v>1.0309999999999999</v>
      </c>
      <c r="BC14" s="208">
        <v>2.5939999999999999</v>
      </c>
      <c r="BD14" s="208" t="s">
        <v>788</v>
      </c>
      <c r="BE14" s="208">
        <v>25.157</v>
      </c>
      <c r="BF14" s="208">
        <v>21.178000000000001</v>
      </c>
      <c r="BG14" s="208">
        <v>12.919</v>
      </c>
      <c r="BH14" s="208">
        <v>11.475</v>
      </c>
      <c r="BI14" s="208">
        <v>11.81</v>
      </c>
      <c r="BJ14" s="208">
        <v>11.678000000000001</v>
      </c>
      <c r="BK14" s="208">
        <v>0.54600000000000004</v>
      </c>
      <c r="BL14" s="208">
        <v>170.67</v>
      </c>
      <c r="BM14" s="208" t="s">
        <v>788</v>
      </c>
      <c r="BN14" s="208">
        <v>3.323</v>
      </c>
      <c r="BO14" s="208" t="s">
        <v>788</v>
      </c>
      <c r="BP14" s="208">
        <v>9.4090000000000007</v>
      </c>
      <c r="BQ14" s="208">
        <v>6.3579999999999997</v>
      </c>
      <c r="BR14" s="208">
        <v>47.472999999999999</v>
      </c>
      <c r="BS14" s="208" t="s">
        <v>788</v>
      </c>
      <c r="BT14" s="208" t="s">
        <v>788</v>
      </c>
      <c r="BU14" s="208" t="s">
        <v>788</v>
      </c>
      <c r="BV14" s="208">
        <v>0.251</v>
      </c>
      <c r="BW14" s="208" t="s">
        <v>788</v>
      </c>
      <c r="BX14" s="208">
        <v>10.714</v>
      </c>
      <c r="BY14" s="208" t="s">
        <v>788</v>
      </c>
      <c r="BZ14" s="208" t="s">
        <v>788</v>
      </c>
      <c r="CA14" s="208" t="s">
        <v>788</v>
      </c>
      <c r="CB14" s="208" t="s">
        <v>788</v>
      </c>
      <c r="CC14" s="208" t="s">
        <v>788</v>
      </c>
      <c r="CD14" s="208" t="s">
        <v>788</v>
      </c>
      <c r="CE14" s="208" t="s">
        <v>788</v>
      </c>
      <c r="CF14" s="208" t="s">
        <v>788</v>
      </c>
      <c r="CG14" s="208" t="s">
        <v>788</v>
      </c>
      <c r="CH14" s="208" t="s">
        <v>788</v>
      </c>
      <c r="CI14" s="208" t="s">
        <v>788</v>
      </c>
      <c r="CJ14" s="208" t="s">
        <v>788</v>
      </c>
      <c r="CK14" s="208" t="s">
        <v>788</v>
      </c>
      <c r="CL14" s="208" t="s">
        <v>788</v>
      </c>
      <c r="CM14" s="208" t="s">
        <v>788</v>
      </c>
      <c r="CN14" s="208" t="s">
        <v>788</v>
      </c>
      <c r="CO14" s="208" t="s">
        <v>788</v>
      </c>
      <c r="CP14" s="208" t="s">
        <v>788</v>
      </c>
      <c r="CQ14" s="208">
        <v>0.06</v>
      </c>
      <c r="CR14" s="208">
        <v>83.498000000000005</v>
      </c>
      <c r="CS14" s="208" t="s">
        <v>788</v>
      </c>
      <c r="CT14" s="208" t="s">
        <v>788</v>
      </c>
      <c r="CU14" s="208" t="s">
        <v>788</v>
      </c>
      <c r="CV14" s="208" t="s">
        <v>788</v>
      </c>
      <c r="CW14" s="208">
        <v>4.3159999999999998</v>
      </c>
      <c r="CX14" s="208">
        <v>5.976</v>
      </c>
      <c r="CY14" s="208" t="s">
        <v>788</v>
      </c>
      <c r="CZ14" s="208" t="s">
        <v>788</v>
      </c>
      <c r="DA14" s="208" t="s">
        <v>788</v>
      </c>
      <c r="DB14" s="208" t="s">
        <v>788</v>
      </c>
      <c r="DC14" s="208" t="s">
        <v>788</v>
      </c>
      <c r="DD14" s="208" t="s">
        <v>788</v>
      </c>
      <c r="DE14" s="208">
        <v>9.11</v>
      </c>
      <c r="DF14" s="208" t="s">
        <v>788</v>
      </c>
      <c r="DG14" s="208" t="s">
        <v>788</v>
      </c>
      <c r="DH14" s="208" t="s">
        <v>788</v>
      </c>
      <c r="DI14" s="208" t="s">
        <v>788</v>
      </c>
      <c r="DJ14" s="208" t="s">
        <v>788</v>
      </c>
      <c r="DK14" s="208" t="s">
        <v>788</v>
      </c>
      <c r="DL14" s="208" t="s">
        <v>788</v>
      </c>
      <c r="DM14" s="208" t="s">
        <v>788</v>
      </c>
      <c r="DN14" s="208" t="s">
        <v>788</v>
      </c>
      <c r="DO14" s="208" t="s">
        <v>788</v>
      </c>
      <c r="DP14" s="208" t="s">
        <v>788</v>
      </c>
      <c r="DQ14" s="208" t="s">
        <v>788</v>
      </c>
      <c r="DR14" s="208">
        <v>1.3169999999999999</v>
      </c>
      <c r="DS14" s="208">
        <v>0.63900000000000001</v>
      </c>
      <c r="DT14" s="208">
        <v>0.64500000000000002</v>
      </c>
      <c r="DU14" s="208">
        <v>0.503</v>
      </c>
      <c r="DV14" s="208">
        <v>0.96499999999999997</v>
      </c>
      <c r="DW14" s="208">
        <v>0.97199999999999998</v>
      </c>
      <c r="DX14" s="208">
        <v>1.59</v>
      </c>
      <c r="DY14" s="208">
        <v>0.83299999999999996</v>
      </c>
      <c r="DZ14" s="208">
        <v>0.50700000000000001</v>
      </c>
      <c r="EA14" s="208">
        <v>0.41299999999999998</v>
      </c>
      <c r="EB14" s="208">
        <v>0.95699999999999996</v>
      </c>
      <c r="EC14" s="208">
        <v>0.98599999999999999</v>
      </c>
      <c r="ED14" s="208">
        <v>1.609</v>
      </c>
      <c r="EE14" s="208">
        <v>0.97399999999999998</v>
      </c>
      <c r="EF14" s="208">
        <v>8.7999999999999995E-2</v>
      </c>
      <c r="EG14" s="208">
        <v>1.1990000000000001</v>
      </c>
      <c r="EH14" s="208">
        <v>0.59499999999999997</v>
      </c>
      <c r="EI14" s="208">
        <v>0.113</v>
      </c>
      <c r="EJ14" s="208">
        <v>1.075</v>
      </c>
      <c r="EK14" s="208">
        <v>2.117</v>
      </c>
      <c r="EL14" s="208">
        <v>0.42499999999999999</v>
      </c>
      <c r="EM14" s="208">
        <v>1.2170000000000001</v>
      </c>
      <c r="EN14" s="208">
        <v>0.92200000000000004</v>
      </c>
      <c r="EO14" s="208">
        <v>0.98899999999999999</v>
      </c>
      <c r="EP14" s="208">
        <v>0.247</v>
      </c>
      <c r="EQ14" s="208">
        <v>1.44</v>
      </c>
      <c r="ER14" s="208">
        <v>0.98</v>
      </c>
      <c r="ES14" s="208">
        <v>1.415</v>
      </c>
      <c r="ET14" s="208">
        <v>0.98</v>
      </c>
      <c r="EU14" s="208">
        <v>1.655</v>
      </c>
      <c r="EV14" s="208">
        <v>0.89100000000000001</v>
      </c>
      <c r="EW14" s="208">
        <v>1.6990000000000001</v>
      </c>
      <c r="EX14" s="208">
        <v>1.069</v>
      </c>
      <c r="EY14" s="208">
        <v>0.75700000000000001</v>
      </c>
      <c r="EZ14" s="208">
        <v>0.77400000000000002</v>
      </c>
      <c r="FA14" s="208">
        <v>0.63</v>
      </c>
      <c r="FB14" s="208">
        <v>0.42199999999999999</v>
      </c>
      <c r="FC14" s="208">
        <v>2.5979999999999999</v>
      </c>
      <c r="FD14" s="208">
        <v>1.909</v>
      </c>
      <c r="FE14" s="208">
        <v>0.46400000000000002</v>
      </c>
      <c r="FF14" s="208">
        <v>1.0580000000000001</v>
      </c>
      <c r="FG14" s="208">
        <v>21.347000000000001</v>
      </c>
      <c r="FH14" s="208">
        <v>1.8149999999999999</v>
      </c>
      <c r="FI14" s="208">
        <v>3.94</v>
      </c>
      <c r="FJ14" s="208">
        <v>1.4450000000000001</v>
      </c>
      <c r="FK14" s="208">
        <v>0.27300000000000002</v>
      </c>
      <c r="FL14" s="208">
        <v>0.96699999999999997</v>
      </c>
      <c r="FM14" s="208">
        <v>2.8780000000000001</v>
      </c>
      <c r="FN14" s="208">
        <v>1.2250000000000001</v>
      </c>
      <c r="FO14" s="208">
        <v>2.9769999999999999</v>
      </c>
      <c r="FP14" s="208">
        <v>0.40200000000000002</v>
      </c>
      <c r="FQ14" s="208">
        <v>5.5E-2</v>
      </c>
      <c r="FR14" s="208">
        <v>1.4890000000000001</v>
      </c>
      <c r="FS14" s="208">
        <v>1.111</v>
      </c>
      <c r="FT14" s="208">
        <v>1.337</v>
      </c>
      <c r="FU14" s="208">
        <v>3.6859999999999999</v>
      </c>
      <c r="FV14" s="208">
        <v>1.782</v>
      </c>
      <c r="FW14" s="208">
        <v>1.478</v>
      </c>
      <c r="FX14" s="208">
        <v>3.278</v>
      </c>
      <c r="FY14" s="208">
        <v>3.72</v>
      </c>
      <c r="FZ14" s="208">
        <v>0.48</v>
      </c>
      <c r="GA14" s="208">
        <v>0.27800000000000002</v>
      </c>
      <c r="GB14" s="208">
        <v>0.224</v>
      </c>
      <c r="GC14" s="208">
        <v>2.319</v>
      </c>
      <c r="GD14" s="208">
        <v>0.2</v>
      </c>
      <c r="GE14" s="208">
        <v>1.024</v>
      </c>
      <c r="GF14" s="208">
        <v>2.093</v>
      </c>
      <c r="GG14" s="208">
        <v>2.2749999999999999</v>
      </c>
      <c r="GH14" s="208">
        <v>3.5579999999999998</v>
      </c>
      <c r="GI14" s="208">
        <v>2.5190000000000001</v>
      </c>
      <c r="GJ14" s="208">
        <v>0.98899999999999999</v>
      </c>
      <c r="GK14" s="208">
        <v>1.145</v>
      </c>
      <c r="GL14" s="208">
        <v>0.98799999999999999</v>
      </c>
      <c r="GM14" s="208">
        <v>1.5069999999999999</v>
      </c>
      <c r="GN14" s="208">
        <v>0.34</v>
      </c>
      <c r="GO14" s="208">
        <v>2.9910000000000001</v>
      </c>
      <c r="GP14" s="208">
        <v>0.36499999999999999</v>
      </c>
      <c r="GQ14" s="208">
        <v>2.1139999999999999</v>
      </c>
      <c r="GR14" s="208">
        <v>1.516</v>
      </c>
      <c r="GS14" s="208">
        <v>1.1619999999999999</v>
      </c>
      <c r="GT14" s="208">
        <v>2.843</v>
      </c>
      <c r="GU14" s="208">
        <v>4.4039999999999999</v>
      </c>
      <c r="GV14" s="208">
        <v>0.24</v>
      </c>
      <c r="GW14" s="208">
        <v>1.2450000000000001</v>
      </c>
      <c r="GX14" s="208">
        <v>0.81899999999999995</v>
      </c>
      <c r="GY14" s="208">
        <v>2.1800000000000002</v>
      </c>
      <c r="GZ14" s="208">
        <v>0.315</v>
      </c>
      <c r="HA14" s="208">
        <v>0.94</v>
      </c>
      <c r="HB14" s="208">
        <v>2.16</v>
      </c>
      <c r="HC14" s="208">
        <v>1.681</v>
      </c>
      <c r="HD14" s="208">
        <v>0.315</v>
      </c>
      <c r="HE14" s="208">
        <v>1.536</v>
      </c>
      <c r="HF14" s="208">
        <v>1.53</v>
      </c>
      <c r="HG14" s="208">
        <v>4.6609999999999996</v>
      </c>
      <c r="HH14" s="208">
        <v>5.1890000000000001</v>
      </c>
      <c r="HI14" s="208">
        <v>2.621</v>
      </c>
      <c r="HJ14" s="208">
        <v>5.6929999999999996</v>
      </c>
      <c r="HK14" s="208">
        <v>0.64100000000000001</v>
      </c>
      <c r="HL14" s="208">
        <v>1.35</v>
      </c>
      <c r="HM14" s="208">
        <v>3.33</v>
      </c>
      <c r="HN14" s="208">
        <v>4.1680000000000001</v>
      </c>
      <c r="HO14" s="208">
        <v>8.3970000000000002</v>
      </c>
      <c r="HP14" s="208">
        <v>1.415</v>
      </c>
      <c r="HQ14" s="208">
        <v>0.81799999999999995</v>
      </c>
      <c r="HR14" s="208">
        <v>0.77600000000000002</v>
      </c>
      <c r="HS14" s="208">
        <v>1.589</v>
      </c>
      <c r="HT14" s="208">
        <v>0.182</v>
      </c>
      <c r="HU14" s="208">
        <v>0.246</v>
      </c>
      <c r="HV14" s="208">
        <v>5.3959999999999999</v>
      </c>
      <c r="HW14" s="208">
        <v>17.524000000000001</v>
      </c>
      <c r="HX14" s="208">
        <v>1.63</v>
      </c>
      <c r="HY14" s="208">
        <v>1.423</v>
      </c>
      <c r="HZ14" s="208">
        <v>9.2999999999999999E-2</v>
      </c>
      <c r="IA14" s="208">
        <v>5.0999999999999997E-2</v>
      </c>
      <c r="IB14" s="208">
        <v>0.189</v>
      </c>
      <c r="IC14" s="208">
        <v>0.57299999999999995</v>
      </c>
      <c r="ID14" s="208">
        <v>2.0339999999999998</v>
      </c>
      <c r="IE14" s="208">
        <v>9.7000000000000003E-2</v>
      </c>
      <c r="IF14" s="208" t="s">
        <v>262</v>
      </c>
      <c r="IG14" s="208">
        <v>5.8999999999999997E-2</v>
      </c>
      <c r="IH14" s="208">
        <v>5.6000000000000001E-2</v>
      </c>
      <c r="II14" s="208">
        <v>1.0999999999999999E-2</v>
      </c>
      <c r="IJ14" s="208">
        <v>0.79400000000000004</v>
      </c>
      <c r="IK14" s="208">
        <v>0.46500000000000002</v>
      </c>
      <c r="IL14" s="208">
        <v>0.41199999999999998</v>
      </c>
      <c r="IM14" s="208">
        <v>0.502</v>
      </c>
      <c r="IN14" s="208">
        <v>9.7000000000000003E-2</v>
      </c>
      <c r="IO14" s="208">
        <v>0.81899999999999995</v>
      </c>
      <c r="IP14" s="208">
        <v>4.6070000000000002</v>
      </c>
      <c r="IQ14" s="208">
        <v>1.968</v>
      </c>
      <c r="IR14" s="208">
        <v>0.86899999999999999</v>
      </c>
      <c r="IS14" s="208">
        <v>0.51</v>
      </c>
      <c r="IT14" s="208">
        <v>5.86</v>
      </c>
      <c r="IU14" s="208">
        <v>0.41899999999999998</v>
      </c>
      <c r="IV14" s="208">
        <v>0.49299999999999999</v>
      </c>
      <c r="IW14" s="208">
        <v>1.1599999999999999</v>
      </c>
      <c r="IX14" s="208">
        <v>0.86199999999999999</v>
      </c>
      <c r="IY14" s="208">
        <v>11.090999999999999</v>
      </c>
      <c r="IZ14" s="208">
        <v>1.179</v>
      </c>
      <c r="JA14" s="208">
        <v>0.58599999999999997</v>
      </c>
      <c r="JB14" s="208">
        <v>0.76400000000000001</v>
      </c>
      <c r="JC14" s="208">
        <v>0.81799999999999995</v>
      </c>
      <c r="JD14" s="208">
        <v>1.625</v>
      </c>
      <c r="JE14" s="208">
        <v>0.97199999999999998</v>
      </c>
      <c r="JF14" s="208">
        <v>0.34699999999999998</v>
      </c>
      <c r="JG14" s="208">
        <v>0.95399999999999996</v>
      </c>
      <c r="JH14" s="208">
        <v>1.306</v>
      </c>
      <c r="JI14" s="208">
        <v>1.3120000000000001</v>
      </c>
    </row>
    <row r="15" spans="1:269" ht="23.25" customHeight="1" x14ac:dyDescent="0.3">
      <c r="A15" s="200"/>
      <c r="B15" s="68" t="s">
        <v>64</v>
      </c>
      <c r="C15" s="208">
        <v>162.37799999999999</v>
      </c>
      <c r="D15" s="208">
        <v>77</v>
      </c>
      <c r="E15" s="208">
        <v>84</v>
      </c>
      <c r="F15" s="208">
        <v>0</v>
      </c>
      <c r="G15" s="208">
        <v>0</v>
      </c>
      <c r="H15" s="356"/>
      <c r="I15" s="208" t="s">
        <v>262</v>
      </c>
      <c r="J15" s="208" t="s">
        <v>788</v>
      </c>
      <c r="K15" s="208" t="s">
        <v>788</v>
      </c>
      <c r="L15" s="208" t="s">
        <v>262</v>
      </c>
      <c r="M15" s="208" t="s">
        <v>262</v>
      </c>
      <c r="N15" s="208" t="s">
        <v>262</v>
      </c>
      <c r="O15" s="208" t="s">
        <v>262</v>
      </c>
      <c r="P15" s="208" t="s">
        <v>788</v>
      </c>
      <c r="Q15" s="208" t="s">
        <v>262</v>
      </c>
      <c r="R15" s="208" t="s">
        <v>262</v>
      </c>
      <c r="S15" s="208" t="s">
        <v>262</v>
      </c>
      <c r="T15" s="208">
        <v>2.8380000000000001</v>
      </c>
      <c r="U15" s="208" t="s">
        <v>262</v>
      </c>
      <c r="V15" s="208" t="s">
        <v>262</v>
      </c>
      <c r="W15" s="208" t="s">
        <v>262</v>
      </c>
      <c r="X15" s="208" t="s">
        <v>262</v>
      </c>
      <c r="Y15" s="208" t="s">
        <v>262</v>
      </c>
      <c r="Z15" s="208">
        <v>58.545000000000002</v>
      </c>
      <c r="AA15" s="208" t="s">
        <v>262</v>
      </c>
      <c r="AB15" s="208" t="s">
        <v>262</v>
      </c>
      <c r="AC15" s="208" t="s">
        <v>262</v>
      </c>
      <c r="AD15" s="208" t="s">
        <v>262</v>
      </c>
      <c r="AE15" s="208" t="s">
        <v>262</v>
      </c>
      <c r="AF15" s="208" t="s">
        <v>262</v>
      </c>
      <c r="AG15" s="208" t="s">
        <v>262</v>
      </c>
      <c r="AH15" s="208" t="s">
        <v>262</v>
      </c>
      <c r="AI15" s="208" t="s">
        <v>262</v>
      </c>
      <c r="AJ15" s="208" t="s">
        <v>262</v>
      </c>
      <c r="AK15" s="208" t="s">
        <v>262</v>
      </c>
      <c r="AL15" s="208" t="s">
        <v>262</v>
      </c>
      <c r="AM15" s="208" t="s">
        <v>788</v>
      </c>
      <c r="AN15" s="208" t="s">
        <v>262</v>
      </c>
      <c r="AO15" s="208" t="s">
        <v>262</v>
      </c>
      <c r="AP15" s="208" t="s">
        <v>262</v>
      </c>
      <c r="AQ15" s="208" t="s">
        <v>262</v>
      </c>
      <c r="AR15" s="208" t="s">
        <v>262</v>
      </c>
      <c r="AS15" s="208" t="s">
        <v>262</v>
      </c>
      <c r="AT15" s="208" t="s">
        <v>262</v>
      </c>
      <c r="AU15" s="208" t="s">
        <v>262</v>
      </c>
      <c r="AV15" s="208" t="s">
        <v>262</v>
      </c>
      <c r="AW15" s="208" t="s">
        <v>262</v>
      </c>
      <c r="AX15" s="208" t="s">
        <v>262</v>
      </c>
      <c r="AY15" s="208" t="s">
        <v>788</v>
      </c>
      <c r="AZ15" s="208" t="s">
        <v>262</v>
      </c>
      <c r="BA15" s="208" t="s">
        <v>262</v>
      </c>
      <c r="BB15" s="208" t="s">
        <v>262</v>
      </c>
      <c r="BC15" s="208" t="s">
        <v>262</v>
      </c>
      <c r="BD15" s="208" t="s">
        <v>788</v>
      </c>
      <c r="BE15" s="208" t="s">
        <v>262</v>
      </c>
      <c r="BF15" s="208" t="s">
        <v>262</v>
      </c>
      <c r="BG15" s="208">
        <v>16.367000000000001</v>
      </c>
      <c r="BH15" s="208" t="s">
        <v>262</v>
      </c>
      <c r="BI15" s="208" t="s">
        <v>262</v>
      </c>
      <c r="BJ15" s="208" t="s">
        <v>262</v>
      </c>
      <c r="BK15" s="208" t="s">
        <v>262</v>
      </c>
      <c r="BL15" s="208" t="s">
        <v>262</v>
      </c>
      <c r="BM15" s="208" t="s">
        <v>788</v>
      </c>
      <c r="BN15" s="208" t="s">
        <v>262</v>
      </c>
      <c r="BO15" s="208" t="s">
        <v>788</v>
      </c>
      <c r="BP15" s="208" t="s">
        <v>262</v>
      </c>
      <c r="BQ15" s="208" t="s">
        <v>262</v>
      </c>
      <c r="BR15" s="208" t="s">
        <v>262</v>
      </c>
      <c r="BS15" s="208" t="s">
        <v>788</v>
      </c>
      <c r="BT15" s="208" t="s">
        <v>788</v>
      </c>
      <c r="BU15" s="208" t="s">
        <v>788</v>
      </c>
      <c r="BV15" s="208" t="s">
        <v>262</v>
      </c>
      <c r="BW15" s="208" t="s">
        <v>788</v>
      </c>
      <c r="BX15" s="208" t="s">
        <v>262</v>
      </c>
      <c r="BY15" s="208" t="s">
        <v>788</v>
      </c>
      <c r="BZ15" s="208" t="s">
        <v>788</v>
      </c>
      <c r="CA15" s="208" t="s">
        <v>788</v>
      </c>
      <c r="CB15" s="208" t="s">
        <v>788</v>
      </c>
      <c r="CC15" s="208" t="s">
        <v>788</v>
      </c>
      <c r="CD15" s="208" t="s">
        <v>788</v>
      </c>
      <c r="CE15" s="208" t="s">
        <v>788</v>
      </c>
      <c r="CF15" s="208" t="s">
        <v>788</v>
      </c>
      <c r="CG15" s="208" t="s">
        <v>788</v>
      </c>
      <c r="CH15" s="208" t="s">
        <v>788</v>
      </c>
      <c r="CI15" s="208" t="s">
        <v>788</v>
      </c>
      <c r="CJ15" s="208" t="s">
        <v>788</v>
      </c>
      <c r="CK15" s="208" t="s">
        <v>788</v>
      </c>
      <c r="CL15" s="208" t="s">
        <v>788</v>
      </c>
      <c r="CM15" s="208" t="s">
        <v>788</v>
      </c>
      <c r="CN15" s="208" t="s">
        <v>788</v>
      </c>
      <c r="CO15" s="208" t="s">
        <v>788</v>
      </c>
      <c r="CP15" s="208" t="s">
        <v>788</v>
      </c>
      <c r="CQ15" s="208" t="s">
        <v>262</v>
      </c>
      <c r="CR15" s="208">
        <v>24.965</v>
      </c>
      <c r="CS15" s="208" t="s">
        <v>788</v>
      </c>
      <c r="CT15" s="208" t="s">
        <v>788</v>
      </c>
      <c r="CU15" s="208" t="s">
        <v>788</v>
      </c>
      <c r="CV15" s="208" t="s">
        <v>788</v>
      </c>
      <c r="CW15" s="208" t="s">
        <v>262</v>
      </c>
      <c r="CX15" s="208">
        <v>28.92</v>
      </c>
      <c r="CY15" s="208" t="s">
        <v>788</v>
      </c>
      <c r="CZ15" s="208" t="s">
        <v>788</v>
      </c>
      <c r="DA15" s="208" t="s">
        <v>788</v>
      </c>
      <c r="DB15" s="208" t="s">
        <v>788</v>
      </c>
      <c r="DC15" s="208" t="s">
        <v>788</v>
      </c>
      <c r="DD15" s="208" t="s">
        <v>788</v>
      </c>
      <c r="DE15" s="208" t="s">
        <v>262</v>
      </c>
      <c r="DF15" s="208" t="s">
        <v>788</v>
      </c>
      <c r="DG15" s="208" t="s">
        <v>788</v>
      </c>
      <c r="DH15" s="208" t="s">
        <v>788</v>
      </c>
      <c r="DI15" s="208" t="s">
        <v>788</v>
      </c>
      <c r="DJ15" s="208" t="s">
        <v>788</v>
      </c>
      <c r="DK15" s="208" t="s">
        <v>788</v>
      </c>
      <c r="DL15" s="208" t="s">
        <v>788</v>
      </c>
      <c r="DM15" s="208" t="s">
        <v>788</v>
      </c>
      <c r="DN15" s="208" t="s">
        <v>788</v>
      </c>
      <c r="DO15" s="208" t="s">
        <v>788</v>
      </c>
      <c r="DP15" s="208" t="s">
        <v>788</v>
      </c>
      <c r="DQ15" s="208" t="s">
        <v>788</v>
      </c>
      <c r="DR15" s="208" t="s">
        <v>262</v>
      </c>
      <c r="DS15" s="208" t="s">
        <v>262</v>
      </c>
      <c r="DT15" s="208" t="s">
        <v>262</v>
      </c>
      <c r="DU15" s="208" t="s">
        <v>262</v>
      </c>
      <c r="DV15" s="208" t="s">
        <v>262</v>
      </c>
      <c r="DW15" s="208" t="s">
        <v>262</v>
      </c>
      <c r="DX15" s="208" t="s">
        <v>262</v>
      </c>
      <c r="DY15" s="208" t="s">
        <v>262</v>
      </c>
      <c r="DZ15" s="208" t="s">
        <v>262</v>
      </c>
      <c r="EA15" s="208" t="s">
        <v>262</v>
      </c>
      <c r="EB15" s="208" t="s">
        <v>262</v>
      </c>
      <c r="EC15" s="208" t="s">
        <v>262</v>
      </c>
      <c r="ED15" s="208" t="s">
        <v>262</v>
      </c>
      <c r="EE15" s="208" t="s">
        <v>262</v>
      </c>
      <c r="EF15" s="208" t="s">
        <v>262</v>
      </c>
      <c r="EG15" s="208" t="s">
        <v>262</v>
      </c>
      <c r="EH15" s="208" t="s">
        <v>262</v>
      </c>
      <c r="EI15" s="208" t="s">
        <v>262</v>
      </c>
      <c r="EJ15" s="208" t="s">
        <v>262</v>
      </c>
      <c r="EK15" s="208" t="s">
        <v>262</v>
      </c>
      <c r="EL15" s="208" t="s">
        <v>262</v>
      </c>
      <c r="EM15" s="208" t="s">
        <v>262</v>
      </c>
      <c r="EN15" s="208" t="s">
        <v>262</v>
      </c>
      <c r="EO15" s="208" t="s">
        <v>262</v>
      </c>
      <c r="EP15" s="208" t="s">
        <v>262</v>
      </c>
      <c r="EQ15" s="208" t="s">
        <v>262</v>
      </c>
      <c r="ER15" s="208" t="s">
        <v>262</v>
      </c>
      <c r="ES15" s="208" t="s">
        <v>262</v>
      </c>
      <c r="ET15" s="208" t="s">
        <v>262</v>
      </c>
      <c r="EU15" s="208" t="s">
        <v>262</v>
      </c>
      <c r="EV15" s="208" t="s">
        <v>262</v>
      </c>
      <c r="EW15" s="208" t="s">
        <v>262</v>
      </c>
      <c r="EX15" s="208" t="s">
        <v>262</v>
      </c>
      <c r="EY15" s="208" t="s">
        <v>262</v>
      </c>
      <c r="EZ15" s="208" t="s">
        <v>262</v>
      </c>
      <c r="FA15" s="208" t="s">
        <v>262</v>
      </c>
      <c r="FB15" s="208" t="s">
        <v>262</v>
      </c>
      <c r="FC15" s="208" t="s">
        <v>262</v>
      </c>
      <c r="FD15" s="208" t="s">
        <v>262</v>
      </c>
      <c r="FE15" s="208" t="s">
        <v>262</v>
      </c>
      <c r="FF15" s="208" t="s">
        <v>262</v>
      </c>
      <c r="FG15" s="208" t="s">
        <v>262</v>
      </c>
      <c r="FH15" s="208" t="s">
        <v>262</v>
      </c>
      <c r="FI15" s="208" t="s">
        <v>262</v>
      </c>
      <c r="FJ15" s="208" t="s">
        <v>262</v>
      </c>
      <c r="FK15" s="208" t="s">
        <v>262</v>
      </c>
      <c r="FL15" s="208" t="s">
        <v>262</v>
      </c>
      <c r="FM15" s="208" t="s">
        <v>262</v>
      </c>
      <c r="FN15" s="208" t="s">
        <v>262</v>
      </c>
      <c r="FO15" s="208" t="s">
        <v>262</v>
      </c>
      <c r="FP15" s="208" t="s">
        <v>262</v>
      </c>
      <c r="FQ15" s="208" t="s">
        <v>262</v>
      </c>
      <c r="FR15" s="208" t="s">
        <v>262</v>
      </c>
      <c r="FS15" s="208" t="s">
        <v>262</v>
      </c>
      <c r="FT15" s="208" t="s">
        <v>262</v>
      </c>
      <c r="FU15" s="208" t="s">
        <v>262</v>
      </c>
      <c r="FV15" s="208" t="s">
        <v>262</v>
      </c>
      <c r="FW15" s="208" t="s">
        <v>262</v>
      </c>
      <c r="FX15" s="208" t="s">
        <v>262</v>
      </c>
      <c r="FY15" s="208" t="s">
        <v>262</v>
      </c>
      <c r="FZ15" s="208" t="s">
        <v>262</v>
      </c>
      <c r="GA15" s="208" t="s">
        <v>262</v>
      </c>
      <c r="GB15" s="208" t="s">
        <v>262</v>
      </c>
      <c r="GC15" s="208" t="s">
        <v>262</v>
      </c>
      <c r="GD15" s="208" t="s">
        <v>262</v>
      </c>
      <c r="GE15" s="208" t="s">
        <v>262</v>
      </c>
      <c r="GF15" s="208" t="s">
        <v>262</v>
      </c>
      <c r="GG15" s="208" t="s">
        <v>262</v>
      </c>
      <c r="GH15" s="208" t="s">
        <v>262</v>
      </c>
      <c r="GI15" s="208" t="s">
        <v>262</v>
      </c>
      <c r="GJ15" s="208" t="s">
        <v>262</v>
      </c>
      <c r="GK15" s="208" t="s">
        <v>262</v>
      </c>
      <c r="GL15" s="208" t="s">
        <v>262</v>
      </c>
      <c r="GM15" s="208" t="s">
        <v>262</v>
      </c>
      <c r="GN15" s="208" t="s">
        <v>262</v>
      </c>
      <c r="GO15" s="208" t="s">
        <v>262</v>
      </c>
      <c r="GP15" s="208" t="s">
        <v>262</v>
      </c>
      <c r="GQ15" s="208" t="s">
        <v>262</v>
      </c>
      <c r="GR15" s="208" t="s">
        <v>262</v>
      </c>
      <c r="GS15" s="208" t="s">
        <v>262</v>
      </c>
      <c r="GT15" s="208" t="s">
        <v>262</v>
      </c>
      <c r="GU15" s="208" t="s">
        <v>262</v>
      </c>
      <c r="GV15" s="208" t="s">
        <v>262</v>
      </c>
      <c r="GW15" s="208" t="s">
        <v>262</v>
      </c>
      <c r="GX15" s="208" t="s">
        <v>262</v>
      </c>
      <c r="GY15" s="208" t="s">
        <v>262</v>
      </c>
      <c r="GZ15" s="208" t="s">
        <v>262</v>
      </c>
      <c r="HA15" s="208" t="s">
        <v>262</v>
      </c>
      <c r="HB15" s="208" t="s">
        <v>262</v>
      </c>
      <c r="HC15" s="208" t="s">
        <v>262</v>
      </c>
      <c r="HD15" s="208" t="s">
        <v>262</v>
      </c>
      <c r="HE15" s="208" t="s">
        <v>262</v>
      </c>
      <c r="HF15" s="208" t="s">
        <v>262</v>
      </c>
      <c r="HG15" s="208" t="s">
        <v>262</v>
      </c>
      <c r="HH15" s="208" t="s">
        <v>262</v>
      </c>
      <c r="HI15" s="208" t="s">
        <v>262</v>
      </c>
      <c r="HJ15" s="208" t="s">
        <v>262</v>
      </c>
      <c r="HK15" s="208" t="s">
        <v>262</v>
      </c>
      <c r="HL15" s="208" t="s">
        <v>262</v>
      </c>
      <c r="HM15" s="208" t="s">
        <v>262</v>
      </c>
      <c r="HN15" s="208" t="s">
        <v>262</v>
      </c>
      <c r="HO15" s="208" t="s">
        <v>262</v>
      </c>
      <c r="HP15" s="208" t="s">
        <v>262</v>
      </c>
      <c r="HQ15" s="208" t="s">
        <v>262</v>
      </c>
      <c r="HR15" s="208" t="s">
        <v>262</v>
      </c>
      <c r="HS15" s="208" t="s">
        <v>262</v>
      </c>
      <c r="HT15" s="208" t="s">
        <v>262</v>
      </c>
      <c r="HU15" s="208" t="s">
        <v>262</v>
      </c>
      <c r="HV15" s="208" t="s">
        <v>262</v>
      </c>
      <c r="HW15" s="208" t="s">
        <v>262</v>
      </c>
      <c r="HX15" s="208" t="s">
        <v>262</v>
      </c>
      <c r="HY15" s="208" t="s">
        <v>262</v>
      </c>
      <c r="HZ15" s="208" t="s">
        <v>262</v>
      </c>
      <c r="IA15" s="208" t="s">
        <v>262</v>
      </c>
      <c r="IB15" s="208" t="s">
        <v>262</v>
      </c>
      <c r="IC15" s="208" t="s">
        <v>262</v>
      </c>
      <c r="ID15" s="208" t="s">
        <v>262</v>
      </c>
      <c r="IE15" s="208" t="s">
        <v>262</v>
      </c>
      <c r="IF15" s="208" t="s">
        <v>262</v>
      </c>
      <c r="IG15" s="208" t="s">
        <v>262</v>
      </c>
      <c r="IH15" s="208" t="s">
        <v>262</v>
      </c>
      <c r="II15" s="208" t="s">
        <v>262</v>
      </c>
      <c r="IJ15" s="208" t="s">
        <v>262</v>
      </c>
      <c r="IK15" s="208" t="s">
        <v>262</v>
      </c>
      <c r="IL15" s="208" t="s">
        <v>262</v>
      </c>
      <c r="IM15" s="208" t="s">
        <v>262</v>
      </c>
      <c r="IN15" s="208" t="s">
        <v>262</v>
      </c>
      <c r="IO15" s="208" t="s">
        <v>262</v>
      </c>
      <c r="IP15" s="208" t="s">
        <v>262</v>
      </c>
      <c r="IQ15" s="208" t="s">
        <v>262</v>
      </c>
      <c r="IR15" s="208" t="s">
        <v>262</v>
      </c>
      <c r="IS15" s="208" t="s">
        <v>262</v>
      </c>
      <c r="IT15" s="208" t="s">
        <v>262</v>
      </c>
      <c r="IU15" s="208" t="s">
        <v>262</v>
      </c>
      <c r="IV15" s="208" t="s">
        <v>262</v>
      </c>
      <c r="IW15" s="208" t="s">
        <v>262</v>
      </c>
      <c r="IX15" s="208" t="s">
        <v>262</v>
      </c>
      <c r="IY15" s="208" t="s">
        <v>262</v>
      </c>
      <c r="IZ15" s="208" t="s">
        <v>262</v>
      </c>
      <c r="JA15" s="208" t="s">
        <v>262</v>
      </c>
      <c r="JB15" s="208" t="s">
        <v>262</v>
      </c>
      <c r="JC15" s="208" t="s">
        <v>262</v>
      </c>
      <c r="JD15" s="208" t="s">
        <v>262</v>
      </c>
      <c r="JE15" s="208" t="s">
        <v>262</v>
      </c>
      <c r="JF15" s="208" t="s">
        <v>262</v>
      </c>
      <c r="JG15" s="208" t="s">
        <v>262</v>
      </c>
      <c r="JH15" s="208" t="s">
        <v>262</v>
      </c>
      <c r="JI15" s="208" t="s">
        <v>262</v>
      </c>
    </row>
    <row r="16" spans="1:269" ht="23.25" customHeight="1" x14ac:dyDescent="0.3">
      <c r="A16" s="200"/>
      <c r="B16" s="65" t="s">
        <v>9</v>
      </c>
      <c r="C16" s="209">
        <v>789.029</v>
      </c>
      <c r="D16" s="209">
        <v>396</v>
      </c>
      <c r="E16" s="209">
        <v>227</v>
      </c>
      <c r="F16" s="209">
        <v>14</v>
      </c>
      <c r="G16" s="209">
        <v>149</v>
      </c>
      <c r="H16" s="356"/>
      <c r="I16" s="209">
        <v>32.238</v>
      </c>
      <c r="J16" s="209" t="s">
        <v>788</v>
      </c>
      <c r="K16" s="209" t="s">
        <v>788</v>
      </c>
      <c r="L16" s="209">
        <v>3.1760000000000002</v>
      </c>
      <c r="M16" s="209">
        <v>111.571</v>
      </c>
      <c r="N16" s="209">
        <v>2.0259999999999998</v>
      </c>
      <c r="O16" s="209">
        <v>5.2990000000000004</v>
      </c>
      <c r="P16" s="209" t="s">
        <v>788</v>
      </c>
      <c r="Q16" s="209">
        <v>1.2509999999999999</v>
      </c>
      <c r="R16" s="209">
        <v>30.404</v>
      </c>
      <c r="S16" s="209">
        <v>0.57899999999999996</v>
      </c>
      <c r="T16" s="209">
        <v>1.2529999999999999</v>
      </c>
      <c r="U16" s="209">
        <v>3.2029999999999998</v>
      </c>
      <c r="V16" s="209">
        <v>3.278</v>
      </c>
      <c r="W16" s="209">
        <v>0.69099999999999995</v>
      </c>
      <c r="X16" s="209">
        <v>0.72099999999999997</v>
      </c>
      <c r="Y16" s="209">
        <v>0.88400000000000001</v>
      </c>
      <c r="Z16" s="209">
        <v>1.6160000000000001</v>
      </c>
      <c r="AA16" s="209">
        <v>2.89</v>
      </c>
      <c r="AB16" s="209">
        <v>1.159</v>
      </c>
      <c r="AC16" s="209">
        <v>8.3149999999999995</v>
      </c>
      <c r="AD16" s="209">
        <v>3.456</v>
      </c>
      <c r="AE16" s="209">
        <v>1.0189999999999999</v>
      </c>
      <c r="AF16" s="209">
        <v>0.82399999999999995</v>
      </c>
      <c r="AG16" s="209">
        <v>0.70299999999999996</v>
      </c>
      <c r="AH16" s="209">
        <v>0.61499999999999999</v>
      </c>
      <c r="AI16" s="209">
        <v>0.79300000000000004</v>
      </c>
      <c r="AJ16" s="209">
        <v>1.496</v>
      </c>
      <c r="AK16" s="209">
        <v>1.2589999999999999</v>
      </c>
      <c r="AL16" s="209">
        <v>12.292</v>
      </c>
      <c r="AM16" s="209" t="s">
        <v>788</v>
      </c>
      <c r="AN16" s="209">
        <v>1.2450000000000001</v>
      </c>
      <c r="AO16" s="209">
        <v>0.88100000000000001</v>
      </c>
      <c r="AP16" s="209">
        <v>14.827999999999999</v>
      </c>
      <c r="AQ16" s="209">
        <v>1.478</v>
      </c>
      <c r="AR16" s="209">
        <v>35.127000000000002</v>
      </c>
      <c r="AS16" s="209">
        <v>2.8759999999999999</v>
      </c>
      <c r="AT16" s="209">
        <v>3.597</v>
      </c>
      <c r="AU16" s="209">
        <v>1.073</v>
      </c>
      <c r="AV16" s="209">
        <v>0.872</v>
      </c>
      <c r="AW16" s="209">
        <v>3.7629999999999999</v>
      </c>
      <c r="AX16" s="209">
        <v>1.4139999999999999</v>
      </c>
      <c r="AY16" s="209" t="s">
        <v>788</v>
      </c>
      <c r="AZ16" s="209">
        <v>2.6549999999999998</v>
      </c>
      <c r="BA16" s="209">
        <v>2.4020000000000001</v>
      </c>
      <c r="BB16" s="209">
        <v>0.52800000000000002</v>
      </c>
      <c r="BC16" s="209">
        <v>0.79900000000000004</v>
      </c>
      <c r="BD16" s="209" t="s">
        <v>788</v>
      </c>
      <c r="BE16" s="209">
        <v>16.867999999999999</v>
      </c>
      <c r="BF16" s="209">
        <v>2.7759999999999998</v>
      </c>
      <c r="BG16" s="209">
        <v>1.165</v>
      </c>
      <c r="BH16" s="209">
        <v>2.036</v>
      </c>
      <c r="BI16" s="209">
        <v>2.4790000000000001</v>
      </c>
      <c r="BJ16" s="209">
        <v>2.8290000000000002</v>
      </c>
      <c r="BK16" s="209">
        <v>2.1640000000000001</v>
      </c>
      <c r="BL16" s="209">
        <v>65.165000000000006</v>
      </c>
      <c r="BM16" s="209" t="s">
        <v>788</v>
      </c>
      <c r="BN16" s="209">
        <v>14.145</v>
      </c>
      <c r="BO16" s="209" t="s">
        <v>788</v>
      </c>
      <c r="BP16" s="209">
        <v>1.7949999999999999</v>
      </c>
      <c r="BQ16" s="209">
        <v>1.24</v>
      </c>
      <c r="BR16" s="209">
        <v>8.2219999999999995</v>
      </c>
      <c r="BS16" s="209" t="s">
        <v>788</v>
      </c>
      <c r="BT16" s="209" t="s">
        <v>788</v>
      </c>
      <c r="BU16" s="209" t="s">
        <v>788</v>
      </c>
      <c r="BV16" s="209">
        <v>10.711</v>
      </c>
      <c r="BW16" s="209" t="s">
        <v>788</v>
      </c>
      <c r="BX16" s="209">
        <v>0.83</v>
      </c>
      <c r="BY16" s="209" t="s">
        <v>788</v>
      </c>
      <c r="BZ16" s="209" t="s">
        <v>788</v>
      </c>
      <c r="CA16" s="209" t="s">
        <v>788</v>
      </c>
      <c r="CB16" s="209" t="s">
        <v>788</v>
      </c>
      <c r="CC16" s="209" t="s">
        <v>788</v>
      </c>
      <c r="CD16" s="209" t="s">
        <v>788</v>
      </c>
      <c r="CE16" s="209" t="s">
        <v>788</v>
      </c>
      <c r="CF16" s="209" t="s">
        <v>788</v>
      </c>
      <c r="CG16" s="209" t="s">
        <v>788</v>
      </c>
      <c r="CH16" s="209" t="s">
        <v>788</v>
      </c>
      <c r="CI16" s="209" t="s">
        <v>788</v>
      </c>
      <c r="CJ16" s="209" t="s">
        <v>788</v>
      </c>
      <c r="CK16" s="209" t="s">
        <v>788</v>
      </c>
      <c r="CL16" s="209" t="s">
        <v>788</v>
      </c>
      <c r="CM16" s="209" t="s">
        <v>788</v>
      </c>
      <c r="CN16" s="209" t="s">
        <v>788</v>
      </c>
      <c r="CO16" s="209" t="s">
        <v>788</v>
      </c>
      <c r="CP16" s="209" t="s">
        <v>788</v>
      </c>
      <c r="CQ16" s="209">
        <v>2.3759999999999999</v>
      </c>
      <c r="CR16" s="209">
        <v>98.278999999999996</v>
      </c>
      <c r="CS16" s="209" t="s">
        <v>788</v>
      </c>
      <c r="CT16" s="209" t="s">
        <v>788</v>
      </c>
      <c r="CU16" s="209" t="s">
        <v>788</v>
      </c>
      <c r="CV16" s="209" t="s">
        <v>788</v>
      </c>
      <c r="CW16" s="209">
        <v>5.1180000000000003</v>
      </c>
      <c r="CX16" s="209">
        <v>1.496</v>
      </c>
      <c r="CY16" s="209" t="s">
        <v>788</v>
      </c>
      <c r="CZ16" s="209" t="s">
        <v>788</v>
      </c>
      <c r="DA16" s="209" t="s">
        <v>788</v>
      </c>
      <c r="DB16" s="209" t="s">
        <v>788</v>
      </c>
      <c r="DC16" s="209" t="s">
        <v>788</v>
      </c>
      <c r="DD16" s="209" t="s">
        <v>788</v>
      </c>
      <c r="DE16" s="209">
        <v>0.80100000000000005</v>
      </c>
      <c r="DF16" s="209" t="s">
        <v>788</v>
      </c>
      <c r="DG16" s="209" t="s">
        <v>788</v>
      </c>
      <c r="DH16" s="209" t="s">
        <v>788</v>
      </c>
      <c r="DI16" s="209" t="s">
        <v>788</v>
      </c>
      <c r="DJ16" s="209" t="s">
        <v>788</v>
      </c>
      <c r="DK16" s="209" t="s">
        <v>788</v>
      </c>
      <c r="DL16" s="209" t="s">
        <v>788</v>
      </c>
      <c r="DM16" s="209" t="s">
        <v>788</v>
      </c>
      <c r="DN16" s="209" t="s">
        <v>788</v>
      </c>
      <c r="DO16" s="209" t="s">
        <v>788</v>
      </c>
      <c r="DP16" s="209" t="s">
        <v>788</v>
      </c>
      <c r="DQ16" s="209" t="s">
        <v>788</v>
      </c>
      <c r="DR16" s="209">
        <v>2.286</v>
      </c>
      <c r="DS16" s="209">
        <v>1.095</v>
      </c>
      <c r="DT16" s="209">
        <v>0.68600000000000005</v>
      </c>
      <c r="DU16" s="209">
        <v>0.09</v>
      </c>
      <c r="DV16" s="209">
        <v>0.81399999999999995</v>
      </c>
      <c r="DW16" s="209">
        <v>0.19900000000000001</v>
      </c>
      <c r="DX16" s="209">
        <v>1.595</v>
      </c>
      <c r="DY16" s="209">
        <v>0.38100000000000001</v>
      </c>
      <c r="DZ16" s="209">
        <v>0.38800000000000001</v>
      </c>
      <c r="EA16" s="209">
        <v>0.54100000000000004</v>
      </c>
      <c r="EB16" s="209">
        <v>0.34399999999999997</v>
      </c>
      <c r="EC16" s="209">
        <v>1.046</v>
      </c>
      <c r="ED16" s="209">
        <v>1.405</v>
      </c>
      <c r="EE16" s="209">
        <v>0.38100000000000001</v>
      </c>
      <c r="EF16" s="209">
        <v>0.22800000000000001</v>
      </c>
      <c r="EG16" s="209">
        <v>0.59</v>
      </c>
      <c r="EH16" s="209">
        <v>0.92800000000000005</v>
      </c>
      <c r="EI16" s="209">
        <v>0.04</v>
      </c>
      <c r="EJ16" s="209">
        <v>1.409</v>
      </c>
      <c r="EK16" s="209">
        <v>1.357</v>
      </c>
      <c r="EL16" s="209">
        <v>0.46899999999999997</v>
      </c>
      <c r="EM16" s="209">
        <v>1.387</v>
      </c>
      <c r="EN16" s="209">
        <v>1.419</v>
      </c>
      <c r="EO16" s="209">
        <v>0.89200000000000002</v>
      </c>
      <c r="EP16" s="209">
        <v>0.22800000000000001</v>
      </c>
      <c r="EQ16" s="209">
        <v>1.6819999999999999</v>
      </c>
      <c r="ER16" s="209">
        <v>0.753</v>
      </c>
      <c r="ES16" s="209">
        <v>0.70599999999999996</v>
      </c>
      <c r="ET16" s="209">
        <v>0.747</v>
      </c>
      <c r="EU16" s="209">
        <v>1</v>
      </c>
      <c r="EV16" s="209">
        <v>0.35299999999999998</v>
      </c>
      <c r="EW16" s="209">
        <v>2.069</v>
      </c>
      <c r="EX16" s="209">
        <v>1.8859999999999999</v>
      </c>
      <c r="EY16" s="209">
        <v>0.73699999999999999</v>
      </c>
      <c r="EZ16" s="209">
        <v>1.216</v>
      </c>
      <c r="FA16" s="209">
        <v>1.8120000000000001</v>
      </c>
      <c r="FB16" s="209">
        <v>0.312</v>
      </c>
      <c r="FC16" s="209">
        <v>1.1060000000000001</v>
      </c>
      <c r="FD16" s="209">
        <v>0.89900000000000002</v>
      </c>
      <c r="FE16" s="209">
        <v>0.627</v>
      </c>
      <c r="FF16" s="209">
        <v>2.2290000000000001</v>
      </c>
      <c r="FG16" s="209">
        <v>2.7959999999999998</v>
      </c>
      <c r="FH16" s="209">
        <v>1.58</v>
      </c>
      <c r="FI16" s="209">
        <v>1.7090000000000001</v>
      </c>
      <c r="FJ16" s="209">
        <v>1.383</v>
      </c>
      <c r="FK16" s="209">
        <v>0.36099999999999999</v>
      </c>
      <c r="FL16" s="209">
        <v>0.81100000000000005</v>
      </c>
      <c r="FM16" s="209">
        <v>1.484</v>
      </c>
      <c r="FN16" s="209">
        <v>0.45300000000000001</v>
      </c>
      <c r="FO16" s="209">
        <v>3.6680000000000001</v>
      </c>
      <c r="FP16" s="209">
        <v>1.3140000000000001</v>
      </c>
      <c r="FQ16" s="209">
        <v>0.86099999999999999</v>
      </c>
      <c r="FR16" s="209">
        <v>0.34599999999999997</v>
      </c>
      <c r="FS16" s="209">
        <v>0.81799999999999995</v>
      </c>
      <c r="FT16" s="209">
        <v>1.786</v>
      </c>
      <c r="FU16" s="209">
        <v>2.2429999999999999</v>
      </c>
      <c r="FV16" s="209">
        <v>0.83799999999999997</v>
      </c>
      <c r="FW16" s="209">
        <v>0.29299999999999998</v>
      </c>
      <c r="FX16" s="209">
        <v>0.28100000000000003</v>
      </c>
      <c r="FY16" s="209">
        <v>0.86899999999999999</v>
      </c>
      <c r="FZ16" s="209">
        <v>0.51500000000000001</v>
      </c>
      <c r="GA16" s="209">
        <v>0.52700000000000002</v>
      </c>
      <c r="GB16" s="209">
        <v>0.19400000000000001</v>
      </c>
      <c r="GC16" s="209">
        <v>0.71899999999999997</v>
      </c>
      <c r="GD16" s="209">
        <v>1.093</v>
      </c>
      <c r="GE16" s="209">
        <v>0.93899999999999995</v>
      </c>
      <c r="GF16" s="209">
        <v>0.61599999999999999</v>
      </c>
      <c r="GG16" s="209">
        <v>1.78</v>
      </c>
      <c r="GH16" s="209">
        <v>1.337</v>
      </c>
      <c r="GI16" s="209">
        <v>1.6619999999999999</v>
      </c>
      <c r="GJ16" s="209">
        <v>1.2270000000000001</v>
      </c>
      <c r="GK16" s="209">
        <v>0.79900000000000004</v>
      </c>
      <c r="GL16" s="209">
        <v>2.859</v>
      </c>
      <c r="GM16" s="209">
        <v>0.86599999999999999</v>
      </c>
      <c r="GN16" s="209">
        <v>0.53600000000000003</v>
      </c>
      <c r="GO16" s="209">
        <v>1.3260000000000001</v>
      </c>
      <c r="GP16" s="209">
        <v>0.68200000000000005</v>
      </c>
      <c r="GQ16" s="209">
        <v>1.363</v>
      </c>
      <c r="GR16" s="209">
        <v>1.1419999999999999</v>
      </c>
      <c r="GS16" s="209">
        <v>1.161</v>
      </c>
      <c r="GT16" s="209">
        <v>2.8359999999999999</v>
      </c>
      <c r="GU16" s="209">
        <v>1.329</v>
      </c>
      <c r="GV16" s="209">
        <v>6.6000000000000003E-2</v>
      </c>
      <c r="GW16" s="209">
        <v>0.73699999999999999</v>
      </c>
      <c r="GX16" s="209">
        <v>0.29499999999999998</v>
      </c>
      <c r="GY16" s="209">
        <v>0.84399999999999997</v>
      </c>
      <c r="GZ16" s="209">
        <v>7.5999999999999998E-2</v>
      </c>
      <c r="HA16" s="209">
        <v>0.78900000000000003</v>
      </c>
      <c r="HB16" s="209">
        <v>1.042</v>
      </c>
      <c r="HC16" s="209">
        <v>1.5129999999999999</v>
      </c>
      <c r="HD16" s="209">
        <v>0.56599999999999995</v>
      </c>
      <c r="HE16" s="209">
        <v>0.86199999999999999</v>
      </c>
      <c r="HF16" s="209">
        <v>2.028</v>
      </c>
      <c r="HG16" s="209">
        <v>0.20399999999999999</v>
      </c>
      <c r="HH16" s="209">
        <v>0.97</v>
      </c>
      <c r="HI16" s="209">
        <v>1.698</v>
      </c>
      <c r="HJ16" s="209">
        <v>3.7559999999999998</v>
      </c>
      <c r="HK16" s="209">
        <v>1.423</v>
      </c>
      <c r="HL16" s="209">
        <v>1.782</v>
      </c>
      <c r="HM16" s="209">
        <v>1.948</v>
      </c>
      <c r="HN16" s="209">
        <v>0.77</v>
      </c>
      <c r="HO16" s="209">
        <v>3.597</v>
      </c>
      <c r="HP16" s="209">
        <v>0.29799999999999999</v>
      </c>
      <c r="HQ16" s="209">
        <v>0.39</v>
      </c>
      <c r="HR16" s="209">
        <v>0.245</v>
      </c>
      <c r="HS16" s="209">
        <v>0.68</v>
      </c>
      <c r="HT16" s="209">
        <v>0.14599999999999999</v>
      </c>
      <c r="HU16" s="209">
        <v>0.94899999999999995</v>
      </c>
      <c r="HV16" s="209">
        <v>0.27700000000000002</v>
      </c>
      <c r="HW16" s="209">
        <v>1.026</v>
      </c>
      <c r="HX16" s="209">
        <v>0.76300000000000001</v>
      </c>
      <c r="HY16" s="209">
        <v>0.60099999999999998</v>
      </c>
      <c r="HZ16" s="209">
        <v>0.67600000000000005</v>
      </c>
      <c r="IA16" s="209">
        <v>0.25700000000000001</v>
      </c>
      <c r="IB16" s="209">
        <v>0.30599999999999999</v>
      </c>
      <c r="IC16" s="209">
        <v>0.92900000000000005</v>
      </c>
      <c r="ID16" s="209">
        <v>1.5049999999999999</v>
      </c>
      <c r="IE16" s="209">
        <v>1.4999999999999999E-2</v>
      </c>
      <c r="IF16" s="209">
        <v>5.7000000000000002E-2</v>
      </c>
      <c r="IG16" s="209" t="s">
        <v>262</v>
      </c>
      <c r="IH16" s="209" t="s">
        <v>262</v>
      </c>
      <c r="II16" s="209">
        <v>0.27200000000000002</v>
      </c>
      <c r="IJ16" s="209">
        <v>0.53800000000000003</v>
      </c>
      <c r="IK16" s="209">
        <v>0.56599999999999995</v>
      </c>
      <c r="IL16" s="209">
        <v>0.41199999999999998</v>
      </c>
      <c r="IM16" s="209">
        <v>0.42899999999999999</v>
      </c>
      <c r="IN16" s="209">
        <v>0.29799999999999999</v>
      </c>
      <c r="IO16" s="209">
        <v>0.64100000000000001</v>
      </c>
      <c r="IP16" s="209">
        <v>3.7989999999999999</v>
      </c>
      <c r="IQ16" s="209">
        <v>1.0620000000000001</v>
      </c>
      <c r="IR16" s="209">
        <v>0.65</v>
      </c>
      <c r="IS16" s="209">
        <v>0.64300000000000002</v>
      </c>
      <c r="IT16" s="209">
        <v>8.5000000000000006E-2</v>
      </c>
      <c r="IU16" s="209">
        <v>0.68700000000000006</v>
      </c>
      <c r="IV16" s="209">
        <v>0.28199999999999997</v>
      </c>
      <c r="IW16" s="209">
        <v>0.625</v>
      </c>
      <c r="IX16" s="209">
        <v>1.5880000000000001</v>
      </c>
      <c r="IY16" s="209">
        <v>8.6679999999999993</v>
      </c>
      <c r="IZ16" s="209">
        <v>0.73899999999999999</v>
      </c>
      <c r="JA16" s="209">
        <v>0.83699999999999997</v>
      </c>
      <c r="JB16" s="209">
        <v>1.1040000000000001</v>
      </c>
      <c r="JC16" s="209">
        <v>0.93</v>
      </c>
      <c r="JD16" s="209">
        <v>1.181</v>
      </c>
      <c r="JE16" s="209">
        <v>0.86399999999999999</v>
      </c>
      <c r="JF16" s="209">
        <v>0.161</v>
      </c>
      <c r="JG16" s="209">
        <v>0.53300000000000003</v>
      </c>
      <c r="JH16" s="209">
        <v>0.52400000000000002</v>
      </c>
      <c r="JI16" s="209" t="s">
        <v>262</v>
      </c>
    </row>
    <row r="17" spans="1:269" ht="23.25" customHeight="1" x14ac:dyDescent="0.3">
      <c r="A17" s="200"/>
      <c r="B17" s="69" t="s">
        <v>15</v>
      </c>
      <c r="C17" s="205">
        <v>8075.2460000000001</v>
      </c>
      <c r="D17" s="205">
        <v>4257</v>
      </c>
      <c r="E17" s="205">
        <v>1881</v>
      </c>
      <c r="F17" s="205">
        <v>775</v>
      </c>
      <c r="G17" s="205">
        <v>1160</v>
      </c>
      <c r="H17" s="356"/>
      <c r="I17" s="205">
        <v>669.95299999999997</v>
      </c>
      <c r="J17" s="205" t="s">
        <v>788</v>
      </c>
      <c r="K17" s="205" t="s">
        <v>788</v>
      </c>
      <c r="L17" s="205">
        <v>148.554</v>
      </c>
      <c r="M17" s="205">
        <v>200.36600000000001</v>
      </c>
      <c r="N17" s="205">
        <v>61.171999999999997</v>
      </c>
      <c r="O17" s="205">
        <v>72.290999999999997</v>
      </c>
      <c r="P17" s="205" t="s">
        <v>788</v>
      </c>
      <c r="Q17" s="205">
        <v>53.417000000000002</v>
      </c>
      <c r="R17" s="205">
        <v>84.817999999999998</v>
      </c>
      <c r="S17" s="205">
        <v>41.223999999999997</v>
      </c>
      <c r="T17" s="205">
        <v>52.918999999999997</v>
      </c>
      <c r="U17" s="205">
        <v>69.915000000000006</v>
      </c>
      <c r="V17" s="205">
        <v>65.37</v>
      </c>
      <c r="W17" s="205">
        <v>35.773000000000003</v>
      </c>
      <c r="X17" s="205">
        <v>21.702000000000002</v>
      </c>
      <c r="Y17" s="205">
        <v>18.077999999999999</v>
      </c>
      <c r="Z17" s="205">
        <v>111.741</v>
      </c>
      <c r="AA17" s="205">
        <v>46.892000000000003</v>
      </c>
      <c r="AB17" s="205">
        <v>21.975000000000001</v>
      </c>
      <c r="AC17" s="205">
        <v>26.135999999999999</v>
      </c>
      <c r="AD17" s="205">
        <v>48.551000000000002</v>
      </c>
      <c r="AE17" s="205">
        <v>24.699000000000002</v>
      </c>
      <c r="AF17" s="205">
        <v>19.173999999999999</v>
      </c>
      <c r="AG17" s="205">
        <v>37.445</v>
      </c>
      <c r="AH17" s="205">
        <v>16.193999999999999</v>
      </c>
      <c r="AI17" s="205">
        <v>13.879</v>
      </c>
      <c r="AJ17" s="205">
        <v>20.466999999999999</v>
      </c>
      <c r="AK17" s="205">
        <v>44.052999999999997</v>
      </c>
      <c r="AL17" s="205">
        <v>126.82</v>
      </c>
      <c r="AM17" s="205" t="s">
        <v>788</v>
      </c>
      <c r="AN17" s="205">
        <v>20.827999999999999</v>
      </c>
      <c r="AO17" s="205">
        <v>10.005000000000001</v>
      </c>
      <c r="AP17" s="205">
        <v>32.128999999999998</v>
      </c>
      <c r="AQ17" s="205">
        <v>17.279</v>
      </c>
      <c r="AR17" s="205">
        <v>76.641000000000005</v>
      </c>
      <c r="AS17" s="205">
        <v>96.100999999999999</v>
      </c>
      <c r="AT17" s="205">
        <v>65.578000000000003</v>
      </c>
      <c r="AU17" s="205">
        <v>66.265000000000001</v>
      </c>
      <c r="AV17" s="205">
        <v>32.627000000000002</v>
      </c>
      <c r="AW17" s="205">
        <v>106.79</v>
      </c>
      <c r="AX17" s="205">
        <v>46.140999999999998</v>
      </c>
      <c r="AY17" s="205" t="s">
        <v>788</v>
      </c>
      <c r="AZ17" s="205">
        <v>47.436</v>
      </c>
      <c r="BA17" s="205">
        <v>53.420999999999999</v>
      </c>
      <c r="BB17" s="205">
        <v>22.864999999999998</v>
      </c>
      <c r="BC17" s="205">
        <v>36.457999999999998</v>
      </c>
      <c r="BD17" s="205" t="s">
        <v>788</v>
      </c>
      <c r="BE17" s="205">
        <v>199.499</v>
      </c>
      <c r="BF17" s="205">
        <v>155.58600000000001</v>
      </c>
      <c r="BG17" s="205">
        <v>69.162000000000006</v>
      </c>
      <c r="BH17" s="205">
        <v>91.879000000000005</v>
      </c>
      <c r="BI17" s="205">
        <v>54.709000000000003</v>
      </c>
      <c r="BJ17" s="205">
        <v>60.765999999999998</v>
      </c>
      <c r="BK17" s="205">
        <v>25.452000000000002</v>
      </c>
      <c r="BL17" s="205">
        <v>632.72199999999998</v>
      </c>
      <c r="BM17" s="205" t="s">
        <v>788</v>
      </c>
      <c r="BN17" s="205">
        <v>82.867999999999995</v>
      </c>
      <c r="BO17" s="205" t="s">
        <v>788</v>
      </c>
      <c r="BP17" s="205">
        <v>52.664000000000001</v>
      </c>
      <c r="BQ17" s="205">
        <v>31.271000000000001</v>
      </c>
      <c r="BR17" s="205">
        <v>86.632999999999996</v>
      </c>
      <c r="BS17" s="205" t="s">
        <v>788</v>
      </c>
      <c r="BT17" s="205" t="s">
        <v>788</v>
      </c>
      <c r="BU17" s="205" t="s">
        <v>788</v>
      </c>
      <c r="BV17" s="205">
        <v>35.404000000000003</v>
      </c>
      <c r="BW17" s="205" t="s">
        <v>788</v>
      </c>
      <c r="BX17" s="205">
        <v>28.285</v>
      </c>
      <c r="BY17" s="205" t="s">
        <v>788</v>
      </c>
      <c r="BZ17" s="205" t="s">
        <v>788</v>
      </c>
      <c r="CA17" s="205" t="s">
        <v>788</v>
      </c>
      <c r="CB17" s="205" t="s">
        <v>788</v>
      </c>
      <c r="CC17" s="205" t="s">
        <v>788</v>
      </c>
      <c r="CD17" s="205" t="s">
        <v>788</v>
      </c>
      <c r="CE17" s="205" t="s">
        <v>788</v>
      </c>
      <c r="CF17" s="205" t="s">
        <v>788</v>
      </c>
      <c r="CG17" s="205" t="s">
        <v>788</v>
      </c>
      <c r="CH17" s="205" t="s">
        <v>788</v>
      </c>
      <c r="CI17" s="205" t="s">
        <v>788</v>
      </c>
      <c r="CJ17" s="205" t="s">
        <v>788</v>
      </c>
      <c r="CK17" s="205" t="s">
        <v>788</v>
      </c>
      <c r="CL17" s="205" t="s">
        <v>788</v>
      </c>
      <c r="CM17" s="205" t="s">
        <v>788</v>
      </c>
      <c r="CN17" s="205" t="s">
        <v>788</v>
      </c>
      <c r="CO17" s="205" t="s">
        <v>788</v>
      </c>
      <c r="CP17" s="205" t="s">
        <v>788</v>
      </c>
      <c r="CQ17" s="205">
        <v>15.036</v>
      </c>
      <c r="CR17" s="205">
        <v>421.09399999999999</v>
      </c>
      <c r="CS17" s="205" t="s">
        <v>788</v>
      </c>
      <c r="CT17" s="205" t="s">
        <v>788</v>
      </c>
      <c r="CU17" s="205" t="s">
        <v>788</v>
      </c>
      <c r="CV17" s="205" t="s">
        <v>788</v>
      </c>
      <c r="CW17" s="205">
        <v>45.94</v>
      </c>
      <c r="CX17" s="205">
        <v>59.045000000000002</v>
      </c>
      <c r="CY17" s="205" t="s">
        <v>788</v>
      </c>
      <c r="CZ17" s="205" t="s">
        <v>788</v>
      </c>
      <c r="DA17" s="205" t="s">
        <v>788</v>
      </c>
      <c r="DB17" s="205" t="s">
        <v>788</v>
      </c>
      <c r="DC17" s="205" t="s">
        <v>788</v>
      </c>
      <c r="DD17" s="205" t="s">
        <v>788</v>
      </c>
      <c r="DE17" s="205">
        <v>59.704000000000001</v>
      </c>
      <c r="DF17" s="205" t="s">
        <v>788</v>
      </c>
      <c r="DG17" s="205" t="s">
        <v>788</v>
      </c>
      <c r="DH17" s="205" t="s">
        <v>788</v>
      </c>
      <c r="DI17" s="205" t="s">
        <v>788</v>
      </c>
      <c r="DJ17" s="205" t="s">
        <v>788</v>
      </c>
      <c r="DK17" s="205" t="s">
        <v>788</v>
      </c>
      <c r="DL17" s="205" t="s">
        <v>788</v>
      </c>
      <c r="DM17" s="205" t="s">
        <v>788</v>
      </c>
      <c r="DN17" s="205" t="s">
        <v>788</v>
      </c>
      <c r="DO17" s="205" t="s">
        <v>788</v>
      </c>
      <c r="DP17" s="205" t="s">
        <v>788</v>
      </c>
      <c r="DQ17" s="205" t="s">
        <v>788</v>
      </c>
      <c r="DR17" s="205">
        <v>14.907999999999999</v>
      </c>
      <c r="DS17" s="205">
        <v>5.665</v>
      </c>
      <c r="DT17" s="205">
        <v>4.7210000000000001</v>
      </c>
      <c r="DU17" s="205">
        <v>3.831</v>
      </c>
      <c r="DV17" s="205">
        <v>5.24</v>
      </c>
      <c r="DW17" s="205">
        <v>4.3819999999999997</v>
      </c>
      <c r="DX17" s="205">
        <v>13.771000000000001</v>
      </c>
      <c r="DY17" s="205">
        <v>7.0650000000000004</v>
      </c>
      <c r="DZ17" s="205">
        <v>6.2670000000000003</v>
      </c>
      <c r="EA17" s="205">
        <v>5.2430000000000003</v>
      </c>
      <c r="EB17" s="205">
        <v>5.7759999999999998</v>
      </c>
      <c r="EC17" s="205">
        <v>7.2510000000000003</v>
      </c>
      <c r="ED17" s="205">
        <v>15.015000000000001</v>
      </c>
      <c r="EE17" s="205">
        <v>4.38</v>
      </c>
      <c r="EF17" s="205">
        <v>4.3789999999999996</v>
      </c>
      <c r="EG17" s="205">
        <v>5.0910000000000002</v>
      </c>
      <c r="EH17" s="205">
        <v>7.3</v>
      </c>
      <c r="EI17" s="205">
        <v>7.4189999999999996</v>
      </c>
      <c r="EJ17" s="205">
        <v>11.308999999999999</v>
      </c>
      <c r="EK17" s="205">
        <v>13.891</v>
      </c>
      <c r="EL17" s="205">
        <v>12.37</v>
      </c>
      <c r="EM17" s="205">
        <v>13.388999999999999</v>
      </c>
      <c r="EN17" s="205">
        <v>7.1130000000000004</v>
      </c>
      <c r="EO17" s="205">
        <v>5.7880000000000003</v>
      </c>
      <c r="EP17" s="205">
        <v>4.0119999999999996</v>
      </c>
      <c r="EQ17" s="205">
        <v>11.922000000000001</v>
      </c>
      <c r="ER17" s="205">
        <v>4.3979999999999997</v>
      </c>
      <c r="ES17" s="205">
        <v>4.234</v>
      </c>
      <c r="ET17" s="205">
        <v>6.7939999999999996</v>
      </c>
      <c r="EU17" s="205">
        <v>6.9960000000000004</v>
      </c>
      <c r="EV17" s="205">
        <v>3.9969999999999999</v>
      </c>
      <c r="EW17" s="205">
        <v>11.917</v>
      </c>
      <c r="EX17" s="205">
        <v>8.3710000000000004</v>
      </c>
      <c r="EY17" s="205">
        <v>5.7430000000000003</v>
      </c>
      <c r="EZ17" s="205">
        <v>4.9400000000000004</v>
      </c>
      <c r="FA17" s="205">
        <v>4.3490000000000002</v>
      </c>
      <c r="FB17" s="205">
        <v>2.5750000000000002</v>
      </c>
      <c r="FC17" s="205">
        <v>13.416</v>
      </c>
      <c r="FD17" s="205">
        <v>7.9950000000000001</v>
      </c>
      <c r="FE17" s="205">
        <v>4.7</v>
      </c>
      <c r="FF17" s="205">
        <v>14.092000000000001</v>
      </c>
      <c r="FG17" s="205">
        <v>35.808</v>
      </c>
      <c r="FH17" s="205">
        <v>16.46</v>
      </c>
      <c r="FI17" s="205">
        <v>23.091999999999999</v>
      </c>
      <c r="FJ17" s="205">
        <v>8.9719999999999995</v>
      </c>
      <c r="FK17" s="205">
        <v>3.391</v>
      </c>
      <c r="FL17" s="205">
        <v>5.5970000000000004</v>
      </c>
      <c r="FM17" s="205">
        <v>11.278</v>
      </c>
      <c r="FN17" s="205">
        <v>3.4060000000000001</v>
      </c>
      <c r="FO17" s="205">
        <v>12.279</v>
      </c>
      <c r="FP17" s="205">
        <v>6.0309999999999997</v>
      </c>
      <c r="FQ17" s="205">
        <v>2.8759999999999999</v>
      </c>
      <c r="FR17" s="205">
        <v>3.5859999999999999</v>
      </c>
      <c r="FS17" s="205">
        <v>4.8879999999999999</v>
      </c>
      <c r="FT17" s="205">
        <v>8.99</v>
      </c>
      <c r="FU17" s="205">
        <v>16.263000000000002</v>
      </c>
      <c r="FV17" s="205">
        <v>5.7350000000000003</v>
      </c>
      <c r="FW17" s="205">
        <v>5.601</v>
      </c>
      <c r="FX17" s="205">
        <v>6.4080000000000004</v>
      </c>
      <c r="FY17" s="205">
        <v>7.7560000000000002</v>
      </c>
      <c r="FZ17" s="205">
        <v>4.5869999999999997</v>
      </c>
      <c r="GA17" s="205">
        <v>3.411</v>
      </c>
      <c r="GB17" s="205">
        <v>2.129</v>
      </c>
      <c r="GC17" s="205">
        <v>5.5410000000000004</v>
      </c>
      <c r="GD17" s="205">
        <v>4.8899999999999997</v>
      </c>
      <c r="GE17" s="205">
        <v>8.6780000000000008</v>
      </c>
      <c r="GF17" s="205">
        <v>5.4340000000000002</v>
      </c>
      <c r="GG17" s="205">
        <v>11.06</v>
      </c>
      <c r="GH17" s="205">
        <v>13.384</v>
      </c>
      <c r="GI17" s="205">
        <v>8.4079999999999995</v>
      </c>
      <c r="GJ17" s="205">
        <v>6.2469999999999999</v>
      </c>
      <c r="GK17" s="205">
        <v>5.7460000000000004</v>
      </c>
      <c r="GL17" s="205">
        <v>10.272</v>
      </c>
      <c r="GM17" s="205">
        <v>4.9249999999999998</v>
      </c>
      <c r="GN17" s="205">
        <v>4.33</v>
      </c>
      <c r="GO17" s="205">
        <v>9.5009999999999994</v>
      </c>
      <c r="GP17" s="205">
        <v>2.8719999999999999</v>
      </c>
      <c r="GQ17" s="205">
        <v>9.8360000000000003</v>
      </c>
      <c r="GR17" s="205">
        <v>5.9980000000000002</v>
      </c>
      <c r="GS17" s="205">
        <v>5.3410000000000002</v>
      </c>
      <c r="GT17" s="205">
        <v>18.616</v>
      </c>
      <c r="GU17" s="205">
        <v>14.967000000000001</v>
      </c>
      <c r="GV17" s="205">
        <v>3.0619999999999998</v>
      </c>
      <c r="GW17" s="205">
        <v>4.75</v>
      </c>
      <c r="GX17" s="205">
        <v>4.4189999999999996</v>
      </c>
      <c r="GY17" s="205">
        <v>8.2629999999999999</v>
      </c>
      <c r="GZ17" s="205">
        <v>2.984</v>
      </c>
      <c r="HA17" s="205">
        <v>4.7839999999999998</v>
      </c>
      <c r="HB17" s="205">
        <v>6.29</v>
      </c>
      <c r="HC17" s="205">
        <v>7.1020000000000003</v>
      </c>
      <c r="HD17" s="205">
        <v>5.5170000000000003</v>
      </c>
      <c r="HE17" s="205">
        <v>4.5209999999999999</v>
      </c>
      <c r="HF17" s="205">
        <v>9.1129999999999995</v>
      </c>
      <c r="HG17" s="205">
        <v>7.57</v>
      </c>
      <c r="HH17" s="205">
        <v>14.321</v>
      </c>
      <c r="HI17" s="205">
        <v>14.412000000000001</v>
      </c>
      <c r="HJ17" s="205">
        <v>18.082999999999998</v>
      </c>
      <c r="HK17" s="205">
        <v>6.0990000000000002</v>
      </c>
      <c r="HL17" s="205">
        <v>9.9239999999999995</v>
      </c>
      <c r="HM17" s="205">
        <v>14</v>
      </c>
      <c r="HN17" s="205">
        <v>11.086</v>
      </c>
      <c r="HO17" s="205">
        <v>19.05</v>
      </c>
      <c r="HP17" s="205">
        <v>5.0010000000000003</v>
      </c>
      <c r="HQ17" s="205">
        <v>2.7010000000000001</v>
      </c>
      <c r="HR17" s="205">
        <v>4.0019999999999998</v>
      </c>
      <c r="HS17" s="205">
        <v>5.46</v>
      </c>
      <c r="HT17" s="205">
        <v>3.153</v>
      </c>
      <c r="HU17" s="205">
        <v>3.3039999999999998</v>
      </c>
      <c r="HV17" s="205">
        <v>7.9749999999999996</v>
      </c>
      <c r="HW17" s="205">
        <v>22.757000000000001</v>
      </c>
      <c r="HX17" s="205">
        <v>5.516</v>
      </c>
      <c r="HY17" s="205">
        <v>10.81</v>
      </c>
      <c r="HZ17" s="205">
        <v>2.8039999999999998</v>
      </c>
      <c r="IA17" s="205">
        <v>1.9259999999999999</v>
      </c>
      <c r="IB17" s="205">
        <v>4.12</v>
      </c>
      <c r="IC17" s="205">
        <v>5.2690000000000001</v>
      </c>
      <c r="ID17" s="205">
        <v>10.589</v>
      </c>
      <c r="IE17" s="205">
        <v>1.645</v>
      </c>
      <c r="IF17" s="205">
        <v>1.7509999999999999</v>
      </c>
      <c r="IG17" s="205">
        <v>1.454</v>
      </c>
      <c r="IH17" s="205">
        <v>0.85</v>
      </c>
      <c r="II17" s="205">
        <v>3.3540000000000001</v>
      </c>
      <c r="IJ17" s="205">
        <v>4.6040000000000001</v>
      </c>
      <c r="IK17" s="205">
        <v>3.6669999999999998</v>
      </c>
      <c r="IL17" s="205">
        <v>2.9529999999999998</v>
      </c>
      <c r="IM17" s="205">
        <v>2.8149999999999999</v>
      </c>
      <c r="IN17" s="205">
        <v>3.31</v>
      </c>
      <c r="IO17" s="205">
        <v>4.8780000000000001</v>
      </c>
      <c r="IP17" s="205">
        <v>35.704000000000001</v>
      </c>
      <c r="IQ17" s="205">
        <v>12.143000000000001</v>
      </c>
      <c r="IR17" s="205">
        <v>6.2779999999999996</v>
      </c>
      <c r="IS17" s="205">
        <v>3.6269999999999998</v>
      </c>
      <c r="IT17" s="205">
        <v>12.016999999999999</v>
      </c>
      <c r="IU17" s="205">
        <v>4.492</v>
      </c>
      <c r="IV17" s="205">
        <v>4.2930000000000001</v>
      </c>
      <c r="IW17" s="205">
        <v>7.9790000000000001</v>
      </c>
      <c r="IX17" s="205">
        <v>10.83</v>
      </c>
      <c r="IY17" s="205">
        <v>36.436</v>
      </c>
      <c r="IZ17" s="205">
        <v>4.0970000000000004</v>
      </c>
      <c r="JA17" s="205">
        <v>3.77</v>
      </c>
      <c r="JB17" s="205">
        <v>6.492</v>
      </c>
      <c r="JC17" s="205">
        <v>6.7560000000000002</v>
      </c>
      <c r="JD17" s="205">
        <v>10.351000000000001</v>
      </c>
      <c r="JE17" s="205">
        <v>7.5609999999999999</v>
      </c>
      <c r="JF17" s="205">
        <v>3.1640000000000001</v>
      </c>
      <c r="JG17" s="205">
        <v>4.8890000000000002</v>
      </c>
      <c r="JH17" s="205">
        <v>6.3</v>
      </c>
      <c r="JI17" s="205">
        <v>4.7380000000000004</v>
      </c>
    </row>
    <row r="18" spans="1:269" ht="23.25" customHeight="1" x14ac:dyDescent="0.3">
      <c r="A18" s="200"/>
      <c r="B18" s="69" t="s">
        <v>19</v>
      </c>
      <c r="C18" s="205">
        <v>16237.364</v>
      </c>
      <c r="D18" s="205">
        <v>6600</v>
      </c>
      <c r="E18" s="205">
        <v>3174</v>
      </c>
      <c r="F18" s="205">
        <v>3015</v>
      </c>
      <c r="G18" s="205">
        <v>3447</v>
      </c>
      <c r="H18" s="356"/>
      <c r="I18" s="205">
        <v>691.81299999999999</v>
      </c>
      <c r="J18" s="205">
        <v>264.79500000000002</v>
      </c>
      <c r="K18" s="205">
        <v>417.74400000000003</v>
      </c>
      <c r="L18" s="205">
        <v>429.24599999999998</v>
      </c>
      <c r="M18" s="205">
        <v>207.369</v>
      </c>
      <c r="N18" s="205">
        <v>184.66</v>
      </c>
      <c r="O18" s="205">
        <v>137.214</v>
      </c>
      <c r="P18" s="205">
        <v>185.499</v>
      </c>
      <c r="Q18" s="205">
        <v>146.43299999999999</v>
      </c>
      <c r="R18" s="205">
        <v>144.19200000000001</v>
      </c>
      <c r="S18" s="205">
        <v>73.817999999999998</v>
      </c>
      <c r="T18" s="205">
        <v>84.850999999999999</v>
      </c>
      <c r="U18" s="205">
        <v>42.234999999999999</v>
      </c>
      <c r="V18" s="205">
        <v>56.411000000000001</v>
      </c>
      <c r="W18" s="205">
        <v>88.917000000000002</v>
      </c>
      <c r="X18" s="205">
        <v>72.853999999999999</v>
      </c>
      <c r="Y18" s="205">
        <v>90.466999999999999</v>
      </c>
      <c r="Z18" s="205">
        <v>75.444999999999993</v>
      </c>
      <c r="AA18" s="205">
        <v>62.741999999999997</v>
      </c>
      <c r="AB18" s="205">
        <v>80.054000000000002</v>
      </c>
      <c r="AC18" s="205">
        <v>45.8</v>
      </c>
      <c r="AD18" s="205">
        <v>59.881999999999998</v>
      </c>
      <c r="AE18" s="205">
        <v>62.03</v>
      </c>
      <c r="AF18" s="205">
        <v>49.356000000000002</v>
      </c>
      <c r="AG18" s="205">
        <v>32.615000000000002</v>
      </c>
      <c r="AH18" s="205">
        <v>44.232999999999997</v>
      </c>
      <c r="AI18" s="205">
        <v>34.701999999999998</v>
      </c>
      <c r="AJ18" s="205">
        <v>24.004999999999999</v>
      </c>
      <c r="AK18" s="205">
        <v>127.559</v>
      </c>
      <c r="AL18" s="205">
        <v>64.34</v>
      </c>
      <c r="AM18" s="205">
        <v>130.07900000000001</v>
      </c>
      <c r="AN18" s="205">
        <v>18.224</v>
      </c>
      <c r="AO18" s="205">
        <v>17.739999999999998</v>
      </c>
      <c r="AP18" s="205">
        <v>68.311999999999998</v>
      </c>
      <c r="AQ18" s="205">
        <v>40.302</v>
      </c>
      <c r="AR18" s="205">
        <v>99.721000000000004</v>
      </c>
      <c r="AS18" s="205">
        <v>160.886</v>
      </c>
      <c r="AT18" s="205">
        <v>114.19</v>
      </c>
      <c r="AU18" s="205">
        <v>61.595999999999997</v>
      </c>
      <c r="AV18" s="205">
        <v>43.073</v>
      </c>
      <c r="AW18" s="205">
        <v>181.31299999999999</v>
      </c>
      <c r="AX18" s="205">
        <v>106.038</v>
      </c>
      <c r="AY18" s="205">
        <v>81.641000000000005</v>
      </c>
      <c r="AZ18" s="205">
        <v>66.849000000000004</v>
      </c>
      <c r="BA18" s="205">
        <v>67.147999999999996</v>
      </c>
      <c r="BB18" s="205">
        <v>47.460999999999999</v>
      </c>
      <c r="BC18" s="205">
        <v>59.787999999999997</v>
      </c>
      <c r="BD18" s="205">
        <v>373.93</v>
      </c>
      <c r="BE18" s="205">
        <v>198.66499999999999</v>
      </c>
      <c r="BF18" s="205">
        <v>185.59399999999999</v>
      </c>
      <c r="BG18" s="205">
        <v>62.921999999999997</v>
      </c>
      <c r="BH18" s="205">
        <v>111.276</v>
      </c>
      <c r="BI18" s="205">
        <v>86.965999999999994</v>
      </c>
      <c r="BJ18" s="205">
        <v>94.828000000000003</v>
      </c>
      <c r="BK18" s="205">
        <v>41.097999999999999</v>
      </c>
      <c r="BL18" s="205">
        <v>293.923</v>
      </c>
      <c r="BM18" s="205">
        <v>364.75799999999998</v>
      </c>
      <c r="BN18" s="205">
        <v>181.95500000000001</v>
      </c>
      <c r="BO18" s="205">
        <v>156.232</v>
      </c>
      <c r="BP18" s="205">
        <v>89.596000000000004</v>
      </c>
      <c r="BQ18" s="205">
        <v>92.132000000000005</v>
      </c>
      <c r="BR18" s="205">
        <v>47.72</v>
      </c>
      <c r="BS18" s="205">
        <v>79.298000000000002</v>
      </c>
      <c r="BT18" s="205">
        <v>68.745000000000005</v>
      </c>
      <c r="BU18" s="205">
        <v>69.158000000000001</v>
      </c>
      <c r="BV18" s="205">
        <v>44.194000000000003</v>
      </c>
      <c r="BW18" s="205">
        <v>44.718000000000004</v>
      </c>
      <c r="BX18" s="205">
        <v>36.521000000000001</v>
      </c>
      <c r="BY18" s="205">
        <v>24.390999999999998</v>
      </c>
      <c r="BZ18" s="205">
        <v>64.596999999999994</v>
      </c>
      <c r="CA18" s="205">
        <v>38.735999999999997</v>
      </c>
      <c r="CB18" s="205">
        <v>35.984000000000002</v>
      </c>
      <c r="CC18" s="205">
        <v>29.407</v>
      </c>
      <c r="CD18" s="205">
        <v>30.573</v>
      </c>
      <c r="CE18" s="205">
        <v>18.491</v>
      </c>
      <c r="CF18" s="205">
        <v>18.533000000000001</v>
      </c>
      <c r="CG18" s="205">
        <v>22.991</v>
      </c>
      <c r="CH18" s="205">
        <v>18.097999999999999</v>
      </c>
      <c r="CI18" s="205">
        <v>16.202999999999999</v>
      </c>
      <c r="CJ18" s="205">
        <v>14.286</v>
      </c>
      <c r="CK18" s="205">
        <v>17.617999999999999</v>
      </c>
      <c r="CL18" s="205">
        <v>8.9</v>
      </c>
      <c r="CM18" s="205">
        <v>9.2420000000000009</v>
      </c>
      <c r="CN18" s="205">
        <v>4.242</v>
      </c>
      <c r="CO18" s="205">
        <v>5.9930000000000003</v>
      </c>
      <c r="CP18" s="205">
        <v>84.841999999999999</v>
      </c>
      <c r="CQ18" s="205">
        <v>33.908000000000001</v>
      </c>
      <c r="CR18" s="205">
        <v>262.05799999999999</v>
      </c>
      <c r="CS18" s="205">
        <v>258.61</v>
      </c>
      <c r="CT18" s="205">
        <v>187.786</v>
      </c>
      <c r="CU18" s="205">
        <v>105.512</v>
      </c>
      <c r="CV18" s="205">
        <v>73.430999999999997</v>
      </c>
      <c r="CW18" s="205">
        <v>147.46</v>
      </c>
      <c r="CX18" s="205">
        <v>73.207999999999998</v>
      </c>
      <c r="CY18" s="205">
        <v>363.95299999999997</v>
      </c>
      <c r="CZ18" s="205">
        <v>337.31900000000002</v>
      </c>
      <c r="DA18" s="205">
        <v>310.74799999999999</v>
      </c>
      <c r="DB18" s="205">
        <v>254.31399999999999</v>
      </c>
      <c r="DC18" s="205">
        <v>276.97899999999998</v>
      </c>
      <c r="DD18" s="205">
        <v>234.35900000000001</v>
      </c>
      <c r="DE18" s="205">
        <v>185.63499999999999</v>
      </c>
      <c r="DF18" s="205">
        <v>158.33099999999999</v>
      </c>
      <c r="DG18" s="205">
        <v>90.903000000000006</v>
      </c>
      <c r="DH18" s="205">
        <v>41.206000000000003</v>
      </c>
      <c r="DI18" s="205">
        <v>106.417</v>
      </c>
      <c r="DJ18" s="205">
        <v>79.171000000000006</v>
      </c>
      <c r="DK18" s="205">
        <v>72.84</v>
      </c>
      <c r="DL18" s="205">
        <v>57.585000000000001</v>
      </c>
      <c r="DM18" s="205">
        <v>272.10300000000001</v>
      </c>
      <c r="DN18" s="205">
        <v>102.131</v>
      </c>
      <c r="DO18" s="205">
        <v>66.564999999999998</v>
      </c>
      <c r="DP18" s="205">
        <v>2.6</v>
      </c>
      <c r="DQ18" s="205">
        <v>2.077</v>
      </c>
      <c r="DR18" s="205">
        <v>64.942999999999998</v>
      </c>
      <c r="DS18" s="205">
        <v>19.329000000000001</v>
      </c>
      <c r="DT18" s="205">
        <v>14.837</v>
      </c>
      <c r="DU18" s="205">
        <v>14.811</v>
      </c>
      <c r="DV18" s="205">
        <v>15.227</v>
      </c>
      <c r="DW18" s="205">
        <v>19.239999999999998</v>
      </c>
      <c r="DX18" s="205">
        <v>48.411999999999999</v>
      </c>
      <c r="DY18" s="205">
        <v>33.573999999999998</v>
      </c>
      <c r="DZ18" s="205">
        <v>23.655000000000001</v>
      </c>
      <c r="EA18" s="205">
        <v>19.231000000000002</v>
      </c>
      <c r="EB18" s="205">
        <v>23.492999999999999</v>
      </c>
      <c r="EC18" s="205">
        <v>24.053999999999998</v>
      </c>
      <c r="ED18" s="205">
        <v>73.227999999999994</v>
      </c>
      <c r="EE18" s="205">
        <v>11.939</v>
      </c>
      <c r="EF18" s="205">
        <v>21.19</v>
      </c>
      <c r="EG18" s="205">
        <v>12.401999999999999</v>
      </c>
      <c r="EH18" s="205">
        <v>20.411000000000001</v>
      </c>
      <c r="EI18" s="205">
        <v>39.512</v>
      </c>
      <c r="EJ18" s="205">
        <v>41.195</v>
      </c>
      <c r="EK18" s="205">
        <v>47.005000000000003</v>
      </c>
      <c r="EL18" s="205">
        <v>66.766999999999996</v>
      </c>
      <c r="EM18" s="205">
        <v>39.412999999999997</v>
      </c>
      <c r="EN18" s="205">
        <v>19.414999999999999</v>
      </c>
      <c r="EO18" s="205">
        <v>16.98</v>
      </c>
      <c r="EP18" s="205">
        <v>21.425999999999998</v>
      </c>
      <c r="EQ18" s="205">
        <v>36.673999999999999</v>
      </c>
      <c r="ER18" s="205">
        <v>8.1489999999999991</v>
      </c>
      <c r="ES18" s="205">
        <v>5.2009999999999996</v>
      </c>
      <c r="ET18" s="205">
        <v>22.145</v>
      </c>
      <c r="EU18" s="205">
        <v>20.341000000000001</v>
      </c>
      <c r="EV18" s="205">
        <v>13.491</v>
      </c>
      <c r="EW18" s="205">
        <v>37.79</v>
      </c>
      <c r="EX18" s="205">
        <v>22.875</v>
      </c>
      <c r="EY18" s="205">
        <v>27.908000000000001</v>
      </c>
      <c r="EZ18" s="205">
        <v>15.512</v>
      </c>
      <c r="FA18" s="205">
        <v>7.8680000000000003</v>
      </c>
      <c r="FB18" s="205">
        <v>9.2880000000000003</v>
      </c>
      <c r="FC18" s="205">
        <v>57.14</v>
      </c>
      <c r="FD18" s="205">
        <v>24.805</v>
      </c>
      <c r="FE18" s="205">
        <v>20.646000000000001</v>
      </c>
      <c r="FF18" s="205">
        <v>51.444000000000003</v>
      </c>
      <c r="FG18" s="205">
        <v>38.277000000000001</v>
      </c>
      <c r="FH18" s="205">
        <v>45.58</v>
      </c>
      <c r="FI18" s="205">
        <v>83.781000000000006</v>
      </c>
      <c r="FJ18" s="205">
        <v>30.518000000000001</v>
      </c>
      <c r="FK18" s="205">
        <v>11.279</v>
      </c>
      <c r="FL18" s="205">
        <v>15.864000000000001</v>
      </c>
      <c r="FM18" s="205">
        <v>26.097999999999999</v>
      </c>
      <c r="FN18" s="205">
        <v>6.9429999999999996</v>
      </c>
      <c r="FO18" s="205">
        <v>18.364000000000001</v>
      </c>
      <c r="FP18" s="205">
        <v>17.530999999999999</v>
      </c>
      <c r="FQ18" s="205">
        <v>8.2750000000000004</v>
      </c>
      <c r="FR18" s="205">
        <v>8.125</v>
      </c>
      <c r="FS18" s="205">
        <v>12.441000000000001</v>
      </c>
      <c r="FT18" s="205">
        <v>26.446999999999999</v>
      </c>
      <c r="FU18" s="205">
        <v>52.563000000000002</v>
      </c>
      <c r="FV18" s="205">
        <v>14.683</v>
      </c>
      <c r="FW18" s="205">
        <v>17.364000000000001</v>
      </c>
      <c r="FX18" s="205">
        <v>8.8970000000000002</v>
      </c>
      <c r="FY18" s="205">
        <v>11.967000000000001</v>
      </c>
      <c r="FZ18" s="205">
        <v>15.448</v>
      </c>
      <c r="GA18" s="205">
        <v>11.561</v>
      </c>
      <c r="GB18" s="205">
        <v>8.0559999999999992</v>
      </c>
      <c r="GC18" s="205">
        <v>11.295999999999999</v>
      </c>
      <c r="GD18" s="205">
        <v>14.095000000000001</v>
      </c>
      <c r="GE18" s="205">
        <v>28.181000000000001</v>
      </c>
      <c r="GF18" s="205">
        <v>12.454000000000001</v>
      </c>
      <c r="GG18" s="205">
        <v>34.887999999999998</v>
      </c>
      <c r="GH18" s="205">
        <v>28.09</v>
      </c>
      <c r="GI18" s="205">
        <v>21.309000000000001</v>
      </c>
      <c r="GJ18" s="205">
        <v>17.649000000000001</v>
      </c>
      <c r="GK18" s="205">
        <v>14.994</v>
      </c>
      <c r="GL18" s="205">
        <v>27.132999999999999</v>
      </c>
      <c r="GM18" s="205">
        <v>10.305</v>
      </c>
      <c r="GN18" s="205">
        <v>11.944000000000001</v>
      </c>
      <c r="GO18" s="205">
        <v>23.45</v>
      </c>
      <c r="GP18" s="205">
        <v>8.2149999999999999</v>
      </c>
      <c r="GQ18" s="205">
        <v>32.165999999999997</v>
      </c>
      <c r="GR18" s="205">
        <v>13.61</v>
      </c>
      <c r="GS18" s="205">
        <v>10.097</v>
      </c>
      <c r="GT18" s="205">
        <v>74.307000000000002</v>
      </c>
      <c r="GU18" s="205">
        <v>49.280999999999999</v>
      </c>
      <c r="GV18" s="205">
        <v>17.940000000000001</v>
      </c>
      <c r="GW18" s="205">
        <v>11.11</v>
      </c>
      <c r="GX18" s="205">
        <v>13.425000000000001</v>
      </c>
      <c r="GY18" s="205">
        <v>25.959</v>
      </c>
      <c r="GZ18" s="205">
        <v>16.97</v>
      </c>
      <c r="HA18" s="205">
        <v>14.539</v>
      </c>
      <c r="HB18" s="205">
        <v>11.205</v>
      </c>
      <c r="HC18" s="205">
        <v>19.574000000000002</v>
      </c>
      <c r="HD18" s="205">
        <v>26.484999999999999</v>
      </c>
      <c r="HE18" s="205">
        <v>7.3719999999999999</v>
      </c>
      <c r="HF18" s="205">
        <v>21.905999999999999</v>
      </c>
      <c r="HG18" s="205">
        <v>5.4619999999999997</v>
      </c>
      <c r="HH18" s="205">
        <v>46.841000000000001</v>
      </c>
      <c r="HI18" s="205">
        <v>44.81</v>
      </c>
      <c r="HJ18" s="205">
        <v>12.468999999999999</v>
      </c>
      <c r="HK18" s="205">
        <v>17.683</v>
      </c>
      <c r="HL18" s="205">
        <v>37.832999999999998</v>
      </c>
      <c r="HM18" s="205">
        <v>47.747999999999998</v>
      </c>
      <c r="HN18" s="205">
        <v>19.411000000000001</v>
      </c>
      <c r="HO18" s="205">
        <v>11.528</v>
      </c>
      <c r="HP18" s="205">
        <v>12.13</v>
      </c>
      <c r="HQ18" s="205">
        <v>4.67</v>
      </c>
      <c r="HR18" s="205">
        <v>18.678999999999998</v>
      </c>
      <c r="HS18" s="205">
        <v>13.234999999999999</v>
      </c>
      <c r="HT18" s="205">
        <v>17.405999999999999</v>
      </c>
      <c r="HU18" s="205">
        <v>10.233000000000001</v>
      </c>
      <c r="HV18" s="205">
        <v>7.6989999999999998</v>
      </c>
      <c r="HW18" s="205">
        <v>2.5209999999999999</v>
      </c>
      <c r="HX18" s="205">
        <v>15.789</v>
      </c>
      <c r="HY18" s="205">
        <v>37.857999999999997</v>
      </c>
      <c r="HZ18" s="205">
        <v>15.401999999999999</v>
      </c>
      <c r="IA18" s="205">
        <v>14.638999999999999</v>
      </c>
      <c r="IB18" s="205">
        <v>21.806000000000001</v>
      </c>
      <c r="IC18" s="205">
        <v>18.358000000000001</v>
      </c>
      <c r="ID18" s="205">
        <v>37.237000000000002</v>
      </c>
      <c r="IE18" s="205">
        <v>8.7620000000000005</v>
      </c>
      <c r="IF18" s="205">
        <v>9.6649999999999991</v>
      </c>
      <c r="IG18" s="205">
        <v>12.832000000000001</v>
      </c>
      <c r="IH18" s="205">
        <v>8.4280000000000008</v>
      </c>
      <c r="II18" s="205">
        <v>17.413</v>
      </c>
      <c r="IJ18" s="205">
        <v>14.093</v>
      </c>
      <c r="IK18" s="205">
        <v>11.898999999999999</v>
      </c>
      <c r="IL18" s="205">
        <v>8.0980000000000008</v>
      </c>
      <c r="IM18" s="205">
        <v>5.9809999999999999</v>
      </c>
      <c r="IN18" s="205">
        <v>14.087999999999999</v>
      </c>
      <c r="IO18" s="205">
        <v>18.535</v>
      </c>
      <c r="IP18" s="205">
        <v>120.03700000000001</v>
      </c>
      <c r="IQ18" s="205">
        <v>44.972000000000001</v>
      </c>
      <c r="IR18" s="205">
        <v>28.393000000000001</v>
      </c>
      <c r="IS18" s="205">
        <v>11.228999999999999</v>
      </c>
      <c r="IT18" s="205">
        <v>24.233000000000001</v>
      </c>
      <c r="IU18" s="205">
        <v>16.768999999999998</v>
      </c>
      <c r="IV18" s="205">
        <v>15.88</v>
      </c>
      <c r="IW18" s="205">
        <v>26.527000000000001</v>
      </c>
      <c r="IX18" s="205">
        <v>34.723999999999997</v>
      </c>
      <c r="IY18" s="205">
        <v>67.206000000000003</v>
      </c>
      <c r="IZ18" s="205">
        <v>13.584</v>
      </c>
      <c r="JA18" s="205">
        <v>17.792000000000002</v>
      </c>
      <c r="JB18" s="205">
        <v>27.308</v>
      </c>
      <c r="JC18" s="205">
        <v>21.728000000000002</v>
      </c>
      <c r="JD18" s="205">
        <v>42.058999999999997</v>
      </c>
      <c r="JE18" s="205">
        <v>15.83</v>
      </c>
      <c r="JF18" s="205">
        <v>7.5019999999999998</v>
      </c>
      <c r="JG18" s="205">
        <v>7.96</v>
      </c>
      <c r="JH18" s="205">
        <v>14.692</v>
      </c>
      <c r="JI18" s="205">
        <v>14.384</v>
      </c>
    </row>
    <row r="19" spans="1:269" ht="23.25" customHeight="1" x14ac:dyDescent="0.3">
      <c r="A19" s="200"/>
      <c r="B19" s="69" t="s">
        <v>10</v>
      </c>
      <c r="C19" s="205">
        <v>3471.4609999999998</v>
      </c>
      <c r="D19" s="205">
        <v>911</v>
      </c>
      <c r="E19" s="205">
        <v>608</v>
      </c>
      <c r="F19" s="205">
        <v>943</v>
      </c>
      <c r="G19" s="205">
        <v>1008</v>
      </c>
      <c r="H19" s="356"/>
      <c r="I19" s="205">
        <v>59.225999999999999</v>
      </c>
      <c r="J19" s="205">
        <v>63.014000000000003</v>
      </c>
      <c r="K19" s="205">
        <v>55.008000000000003</v>
      </c>
      <c r="L19" s="205">
        <v>55.668999999999997</v>
      </c>
      <c r="M19" s="205">
        <v>37.198</v>
      </c>
      <c r="N19" s="205">
        <v>4.9720000000000004</v>
      </c>
      <c r="O19" s="205">
        <v>4.8479999999999999</v>
      </c>
      <c r="P19" s="205">
        <v>35.628999999999998</v>
      </c>
      <c r="Q19" s="205">
        <v>10.483000000000001</v>
      </c>
      <c r="R19" s="205">
        <v>5.7960000000000003</v>
      </c>
      <c r="S19" s="205">
        <v>5.806</v>
      </c>
      <c r="T19" s="205">
        <v>7.4530000000000003</v>
      </c>
      <c r="U19" s="205">
        <v>8.423</v>
      </c>
      <c r="V19" s="205">
        <v>6.9740000000000002</v>
      </c>
      <c r="W19" s="205">
        <v>9.3059999999999992</v>
      </c>
      <c r="X19" s="205">
        <v>22.986999999999998</v>
      </c>
      <c r="Y19" s="205">
        <v>20.832999999999998</v>
      </c>
      <c r="Z19" s="205">
        <v>8.9329999999999998</v>
      </c>
      <c r="AA19" s="205">
        <v>10.420999999999999</v>
      </c>
      <c r="AB19" s="205">
        <v>21.66</v>
      </c>
      <c r="AC19" s="205">
        <v>5.032</v>
      </c>
      <c r="AD19" s="205">
        <v>7.415</v>
      </c>
      <c r="AE19" s="205">
        <v>6.8470000000000004</v>
      </c>
      <c r="AF19" s="205">
        <v>17.751999999999999</v>
      </c>
      <c r="AG19" s="205">
        <v>2.67</v>
      </c>
      <c r="AH19" s="205">
        <v>12.372999999999999</v>
      </c>
      <c r="AI19" s="205">
        <v>3.2530000000000001</v>
      </c>
      <c r="AJ19" s="205">
        <v>13.439</v>
      </c>
      <c r="AK19" s="205">
        <v>10.862</v>
      </c>
      <c r="AL19" s="205">
        <v>12.183999999999999</v>
      </c>
      <c r="AM19" s="205">
        <v>9.7330000000000005</v>
      </c>
      <c r="AN19" s="205">
        <v>3.2189999999999999</v>
      </c>
      <c r="AO19" s="205">
        <v>2.61</v>
      </c>
      <c r="AP19" s="205">
        <v>8.3369999999999997</v>
      </c>
      <c r="AQ19" s="205">
        <v>4.0140000000000002</v>
      </c>
      <c r="AR19" s="205">
        <v>10.1</v>
      </c>
      <c r="AS19" s="205">
        <v>12.06</v>
      </c>
      <c r="AT19" s="205">
        <v>11.269</v>
      </c>
      <c r="AU19" s="205">
        <v>12.63</v>
      </c>
      <c r="AV19" s="205">
        <v>7.0019999999999998</v>
      </c>
      <c r="AW19" s="205">
        <v>12.813000000000001</v>
      </c>
      <c r="AX19" s="205">
        <v>40.984999999999999</v>
      </c>
      <c r="AY19" s="205">
        <v>18.696000000000002</v>
      </c>
      <c r="AZ19" s="205">
        <v>5.5890000000000004</v>
      </c>
      <c r="BA19" s="205">
        <v>16.991</v>
      </c>
      <c r="BB19" s="205">
        <v>20.803999999999998</v>
      </c>
      <c r="BC19" s="205">
        <v>4.6050000000000004</v>
      </c>
      <c r="BD19" s="205">
        <v>56.838999999999999</v>
      </c>
      <c r="BE19" s="205">
        <v>28.844000000000001</v>
      </c>
      <c r="BF19" s="205">
        <v>18.817</v>
      </c>
      <c r="BG19" s="205">
        <v>7.5419999999999998</v>
      </c>
      <c r="BH19" s="205">
        <v>16.349</v>
      </c>
      <c r="BI19" s="205">
        <v>4.5439999999999996</v>
      </c>
      <c r="BJ19" s="205">
        <v>14.391</v>
      </c>
      <c r="BK19" s="205">
        <v>16.446999999999999</v>
      </c>
      <c r="BL19" s="205">
        <v>86.734999999999999</v>
      </c>
      <c r="BM19" s="205">
        <v>38.781999999999996</v>
      </c>
      <c r="BN19" s="205">
        <v>38.432000000000002</v>
      </c>
      <c r="BO19" s="205">
        <v>13.808</v>
      </c>
      <c r="BP19" s="205">
        <v>6.5960000000000001</v>
      </c>
      <c r="BQ19" s="205">
        <v>5.6820000000000004</v>
      </c>
      <c r="BR19" s="205">
        <v>10.53</v>
      </c>
      <c r="BS19" s="205">
        <v>23.427</v>
      </c>
      <c r="BT19" s="205">
        <v>16.695</v>
      </c>
      <c r="BU19" s="205">
        <v>21.664999999999999</v>
      </c>
      <c r="BV19" s="205">
        <v>9.2089999999999996</v>
      </c>
      <c r="BW19" s="205">
        <v>12.978999999999999</v>
      </c>
      <c r="BX19" s="205">
        <v>5.2679999999999998</v>
      </c>
      <c r="BY19" s="205">
        <v>5.1779999999999999</v>
      </c>
      <c r="BZ19" s="205" t="s">
        <v>262</v>
      </c>
      <c r="CA19" s="205" t="s">
        <v>262</v>
      </c>
      <c r="CB19" s="205" t="s">
        <v>262</v>
      </c>
      <c r="CC19" s="205" t="s">
        <v>262</v>
      </c>
      <c r="CD19" s="205" t="s">
        <v>262</v>
      </c>
      <c r="CE19" s="205" t="s">
        <v>262</v>
      </c>
      <c r="CF19" s="205" t="s">
        <v>262</v>
      </c>
      <c r="CG19" s="205" t="s">
        <v>262</v>
      </c>
      <c r="CH19" s="205" t="s">
        <v>262</v>
      </c>
      <c r="CI19" s="205" t="s">
        <v>262</v>
      </c>
      <c r="CJ19" s="205" t="s">
        <v>262</v>
      </c>
      <c r="CK19" s="205" t="s">
        <v>262</v>
      </c>
      <c r="CL19" s="205" t="s">
        <v>262</v>
      </c>
      <c r="CM19" s="205" t="s">
        <v>262</v>
      </c>
      <c r="CN19" s="205" t="s">
        <v>262</v>
      </c>
      <c r="CO19" s="205" t="s">
        <v>262</v>
      </c>
      <c r="CP19" s="205">
        <v>14.295</v>
      </c>
      <c r="CQ19" s="205">
        <v>6.0049999999999999</v>
      </c>
      <c r="CR19" s="205">
        <v>143.27500000000001</v>
      </c>
      <c r="CS19" s="205">
        <v>46.151000000000003</v>
      </c>
      <c r="CT19" s="205">
        <v>22.462</v>
      </c>
      <c r="CU19" s="205">
        <v>30.125</v>
      </c>
      <c r="CV19" s="205">
        <v>11.564</v>
      </c>
      <c r="CW19" s="205">
        <v>19.754999999999999</v>
      </c>
      <c r="CX19" s="205">
        <v>19.599</v>
      </c>
      <c r="CY19" s="205">
        <v>94.037999999999997</v>
      </c>
      <c r="CZ19" s="205">
        <v>79.356999999999999</v>
      </c>
      <c r="DA19" s="205">
        <v>115.328</v>
      </c>
      <c r="DB19" s="205">
        <v>105.919</v>
      </c>
      <c r="DC19" s="205">
        <v>82.394000000000005</v>
      </c>
      <c r="DD19" s="205">
        <v>65.539000000000001</v>
      </c>
      <c r="DE19" s="205">
        <v>67.656999999999996</v>
      </c>
      <c r="DF19" s="205">
        <v>66.808999999999997</v>
      </c>
      <c r="DG19" s="205">
        <v>26.016999999999999</v>
      </c>
      <c r="DH19" s="205">
        <v>37.195</v>
      </c>
      <c r="DI19" s="205">
        <v>35.978999999999999</v>
      </c>
      <c r="DJ19" s="205">
        <v>14.423999999999999</v>
      </c>
      <c r="DK19" s="205">
        <v>9.0500000000000007</v>
      </c>
      <c r="DL19" s="205">
        <v>13.041</v>
      </c>
      <c r="DM19" s="205">
        <v>53.808999999999997</v>
      </c>
      <c r="DN19" s="205">
        <v>39.426000000000002</v>
      </c>
      <c r="DO19" s="205">
        <v>24.902999999999999</v>
      </c>
      <c r="DP19" s="205">
        <v>8.7929999999999993</v>
      </c>
      <c r="DQ19" s="205">
        <v>3.4420000000000002</v>
      </c>
      <c r="DR19" s="205">
        <v>15.875999999999999</v>
      </c>
      <c r="DS19" s="205">
        <v>4.7869999999999999</v>
      </c>
      <c r="DT19" s="205">
        <v>3.3620000000000001</v>
      </c>
      <c r="DU19" s="205">
        <v>3.706</v>
      </c>
      <c r="DV19" s="205">
        <v>4.4240000000000004</v>
      </c>
      <c r="DW19" s="205">
        <v>5.0579999999999998</v>
      </c>
      <c r="DX19" s="205">
        <v>16.071999999999999</v>
      </c>
      <c r="DY19" s="205">
        <v>10.087</v>
      </c>
      <c r="DZ19" s="205">
        <v>7.359</v>
      </c>
      <c r="EA19" s="205">
        <v>5.6870000000000003</v>
      </c>
      <c r="EB19" s="205">
        <v>7.9649999999999999</v>
      </c>
      <c r="EC19" s="205">
        <v>9.6219999999999999</v>
      </c>
      <c r="ED19" s="205">
        <v>23.824999999999999</v>
      </c>
      <c r="EE19" s="205">
        <v>4.8719999999999999</v>
      </c>
      <c r="EF19" s="205">
        <v>6.7859999999999996</v>
      </c>
      <c r="EG19" s="205">
        <v>4.3280000000000003</v>
      </c>
      <c r="EH19" s="205">
        <v>7.8550000000000004</v>
      </c>
      <c r="EI19" s="205">
        <v>9.0960000000000001</v>
      </c>
      <c r="EJ19" s="205">
        <v>15.648999999999999</v>
      </c>
      <c r="EK19" s="205">
        <v>15.914</v>
      </c>
      <c r="EL19" s="205">
        <v>20.873999999999999</v>
      </c>
      <c r="EM19" s="205">
        <v>12.632</v>
      </c>
      <c r="EN19" s="205">
        <v>1.901</v>
      </c>
      <c r="EO19" s="205">
        <v>2.294</v>
      </c>
      <c r="EP19" s="205">
        <v>4.032</v>
      </c>
      <c r="EQ19" s="205">
        <v>11.548999999999999</v>
      </c>
      <c r="ER19" s="205">
        <v>0.76600000000000001</v>
      </c>
      <c r="ES19" s="205">
        <v>2.0049999999999999</v>
      </c>
      <c r="ET19" s="205">
        <v>3.3889999999999998</v>
      </c>
      <c r="EU19" s="205">
        <v>4.4009999999999998</v>
      </c>
      <c r="EV19" s="205">
        <v>3.234</v>
      </c>
      <c r="EW19" s="205">
        <v>9.7189999999999994</v>
      </c>
      <c r="EX19" s="205">
        <v>4.1840000000000002</v>
      </c>
      <c r="EY19" s="205">
        <v>4.6500000000000004</v>
      </c>
      <c r="EZ19" s="205">
        <v>4.2869999999999999</v>
      </c>
      <c r="FA19" s="205">
        <v>2.42</v>
      </c>
      <c r="FB19" s="205">
        <v>2.7170000000000001</v>
      </c>
      <c r="FC19" s="205">
        <v>14.999000000000001</v>
      </c>
      <c r="FD19" s="205">
        <v>4.9489999999999998</v>
      </c>
      <c r="FE19" s="205">
        <v>4.048</v>
      </c>
      <c r="FF19" s="205">
        <v>5.992</v>
      </c>
      <c r="FG19" s="205">
        <v>5.59</v>
      </c>
      <c r="FH19" s="205">
        <v>5.3150000000000004</v>
      </c>
      <c r="FI19" s="205">
        <v>27.497</v>
      </c>
      <c r="FJ19" s="205">
        <v>7.694</v>
      </c>
      <c r="FK19" s="205">
        <v>3.202</v>
      </c>
      <c r="FL19" s="205">
        <v>6.7789999999999999</v>
      </c>
      <c r="FM19" s="205">
        <v>6.0119999999999996</v>
      </c>
      <c r="FN19" s="205">
        <v>0.71</v>
      </c>
      <c r="FO19" s="205">
        <v>6.0419999999999998</v>
      </c>
      <c r="FP19" s="205">
        <v>5.94</v>
      </c>
      <c r="FQ19" s="205">
        <v>1.7729999999999999</v>
      </c>
      <c r="FR19" s="205">
        <v>3.048</v>
      </c>
      <c r="FS19" s="205">
        <v>1.3180000000000001</v>
      </c>
      <c r="FT19" s="205">
        <v>5.8330000000000002</v>
      </c>
      <c r="FU19" s="205">
        <v>15.79</v>
      </c>
      <c r="FV19" s="205">
        <v>1.875</v>
      </c>
      <c r="FW19" s="205">
        <v>1.4510000000000001</v>
      </c>
      <c r="FX19" s="205">
        <v>1.1240000000000001</v>
      </c>
      <c r="FY19" s="205">
        <v>4.1769999999999996</v>
      </c>
      <c r="FZ19" s="205">
        <v>4.4340000000000002</v>
      </c>
      <c r="GA19" s="205">
        <v>3.7890000000000001</v>
      </c>
      <c r="GB19" s="205">
        <v>2.3210000000000002</v>
      </c>
      <c r="GC19" s="205">
        <v>1.232</v>
      </c>
      <c r="GD19" s="205">
        <v>4.3550000000000004</v>
      </c>
      <c r="GE19" s="205">
        <v>7.7309999999999999</v>
      </c>
      <c r="GF19" s="205">
        <v>1.5109999999999999</v>
      </c>
      <c r="GG19" s="205">
        <v>8.5990000000000002</v>
      </c>
      <c r="GH19" s="205">
        <v>2.734</v>
      </c>
      <c r="GI19" s="205">
        <v>2.004</v>
      </c>
      <c r="GJ19" s="205">
        <v>5.9020000000000001</v>
      </c>
      <c r="GK19" s="205">
        <v>5.3280000000000003</v>
      </c>
      <c r="GL19" s="205">
        <v>6.8789999999999996</v>
      </c>
      <c r="GM19" s="205">
        <v>0.95399999999999996</v>
      </c>
      <c r="GN19" s="205">
        <v>3.5840000000000001</v>
      </c>
      <c r="GO19" s="205">
        <v>2.4300000000000002</v>
      </c>
      <c r="GP19" s="205">
        <v>1.994</v>
      </c>
      <c r="GQ19" s="205">
        <v>5.3719999999999999</v>
      </c>
      <c r="GR19" s="205">
        <v>4.8369999999999997</v>
      </c>
      <c r="GS19" s="205">
        <v>0.78</v>
      </c>
      <c r="GT19" s="205">
        <v>20.661999999999999</v>
      </c>
      <c r="GU19" s="205">
        <v>12.891999999999999</v>
      </c>
      <c r="GV19" s="205">
        <v>6.3239999999999998</v>
      </c>
      <c r="GW19" s="205">
        <v>5.19</v>
      </c>
      <c r="GX19" s="205">
        <v>2.6429999999999998</v>
      </c>
      <c r="GY19" s="205">
        <v>10.743</v>
      </c>
      <c r="GZ19" s="205">
        <v>5.4050000000000002</v>
      </c>
      <c r="HA19" s="205">
        <v>5.9870000000000001</v>
      </c>
      <c r="HB19" s="205">
        <v>5.0449999999999999</v>
      </c>
      <c r="HC19" s="205">
        <v>9.0440000000000005</v>
      </c>
      <c r="HD19" s="205">
        <v>8.8510000000000009</v>
      </c>
      <c r="HE19" s="205">
        <v>0.92600000000000005</v>
      </c>
      <c r="HF19" s="205">
        <v>8.1690000000000005</v>
      </c>
      <c r="HG19" s="205">
        <v>1.034</v>
      </c>
      <c r="HH19" s="205">
        <v>10.461</v>
      </c>
      <c r="HI19" s="205">
        <v>4.556</v>
      </c>
      <c r="HJ19" s="205">
        <v>2.6739999999999999</v>
      </c>
      <c r="HK19" s="205">
        <v>4.4829999999999997</v>
      </c>
      <c r="HL19" s="205">
        <v>13.978</v>
      </c>
      <c r="HM19" s="205">
        <v>5.66</v>
      </c>
      <c r="HN19" s="205">
        <v>3.5390000000000001</v>
      </c>
      <c r="HO19" s="205">
        <v>7.673</v>
      </c>
      <c r="HP19" s="205">
        <v>1.913</v>
      </c>
      <c r="HQ19" s="205">
        <v>0.77100000000000002</v>
      </c>
      <c r="HR19" s="205">
        <v>5.2789999999999999</v>
      </c>
      <c r="HS19" s="205">
        <v>4.0549999999999997</v>
      </c>
      <c r="HT19" s="205">
        <v>4.6840000000000002</v>
      </c>
      <c r="HU19" s="205">
        <v>4.0170000000000003</v>
      </c>
      <c r="HV19" s="205">
        <v>2.4630000000000001</v>
      </c>
      <c r="HW19" s="205">
        <v>4.0190000000000001</v>
      </c>
      <c r="HX19" s="205">
        <v>7.9640000000000004</v>
      </c>
      <c r="HY19" s="205">
        <v>9.6649999999999991</v>
      </c>
      <c r="HZ19" s="205">
        <v>3.4809999999999999</v>
      </c>
      <c r="IA19" s="205">
        <v>4.9530000000000003</v>
      </c>
      <c r="IB19" s="205">
        <v>7.2039999999999997</v>
      </c>
      <c r="IC19" s="205">
        <v>8.4619999999999997</v>
      </c>
      <c r="ID19" s="205">
        <v>16.788</v>
      </c>
      <c r="IE19" s="205">
        <v>1.661</v>
      </c>
      <c r="IF19" s="205">
        <v>2.4329999999999998</v>
      </c>
      <c r="IG19" s="205">
        <v>4.5679999999999996</v>
      </c>
      <c r="IH19" s="205">
        <v>2.734</v>
      </c>
      <c r="II19" s="205">
        <v>5.6239999999999997</v>
      </c>
      <c r="IJ19" s="205">
        <v>5.6280000000000001</v>
      </c>
      <c r="IK19" s="205">
        <v>3.806</v>
      </c>
      <c r="IL19" s="205">
        <v>2.875</v>
      </c>
      <c r="IM19" s="205">
        <v>2.4860000000000002</v>
      </c>
      <c r="IN19" s="205">
        <v>4.952</v>
      </c>
      <c r="IO19" s="205">
        <v>6.298</v>
      </c>
      <c r="IP19" s="205">
        <v>44.274999999999999</v>
      </c>
      <c r="IQ19" s="205">
        <v>18.690999999999999</v>
      </c>
      <c r="IR19" s="205">
        <v>10.23</v>
      </c>
      <c r="IS19" s="205">
        <v>5.71</v>
      </c>
      <c r="IT19" s="205">
        <v>5.2</v>
      </c>
      <c r="IU19" s="205">
        <v>5.8650000000000002</v>
      </c>
      <c r="IV19" s="205">
        <v>5.6029999999999998</v>
      </c>
      <c r="IW19" s="205">
        <v>11.048999999999999</v>
      </c>
      <c r="IX19" s="205">
        <v>14.278</v>
      </c>
      <c r="IY19" s="205">
        <v>32.548000000000002</v>
      </c>
      <c r="IZ19" s="205">
        <v>6.0049999999999999</v>
      </c>
      <c r="JA19" s="205">
        <v>7.641</v>
      </c>
      <c r="JB19" s="205">
        <v>12.103999999999999</v>
      </c>
      <c r="JC19" s="205">
        <v>8.3000000000000007</v>
      </c>
      <c r="JD19" s="205">
        <v>16.335999999999999</v>
      </c>
      <c r="JE19" s="205">
        <v>5.5860000000000003</v>
      </c>
      <c r="JF19" s="205">
        <v>2.7170000000000001</v>
      </c>
      <c r="JG19" s="205">
        <v>4.4619999999999997</v>
      </c>
      <c r="JH19" s="205">
        <v>6.6429999999999998</v>
      </c>
      <c r="JI19" s="205">
        <v>5.0229999999999997</v>
      </c>
    </row>
    <row r="20" spans="1:269" ht="23.25" customHeight="1" x14ac:dyDescent="0.3">
      <c r="A20" s="200"/>
      <c r="B20" s="70" t="s">
        <v>16</v>
      </c>
      <c r="C20" s="205">
        <v>12765.903</v>
      </c>
      <c r="D20" s="205">
        <v>5689</v>
      </c>
      <c r="E20" s="205">
        <v>2565</v>
      </c>
      <c r="F20" s="205">
        <v>2072</v>
      </c>
      <c r="G20" s="205">
        <v>2438</v>
      </c>
      <c r="H20" s="356"/>
      <c r="I20" s="205">
        <v>632.58699999999999</v>
      </c>
      <c r="J20" s="205">
        <v>201.78</v>
      </c>
      <c r="K20" s="205">
        <v>362.73500000000001</v>
      </c>
      <c r="L20" s="205">
        <v>373.57600000000002</v>
      </c>
      <c r="M20" s="205">
        <v>170.17</v>
      </c>
      <c r="N20" s="205">
        <v>179.68799999999999</v>
      </c>
      <c r="O20" s="205">
        <v>132.36500000000001</v>
      </c>
      <c r="P20" s="205">
        <v>149.869</v>
      </c>
      <c r="Q20" s="205">
        <v>135.94900000000001</v>
      </c>
      <c r="R20" s="205">
        <v>138.39500000000001</v>
      </c>
      <c r="S20" s="205">
        <v>68.010999999999996</v>
      </c>
      <c r="T20" s="205">
        <v>77.397000000000006</v>
      </c>
      <c r="U20" s="205">
        <v>33.811999999999998</v>
      </c>
      <c r="V20" s="205">
        <v>49.436999999999998</v>
      </c>
      <c r="W20" s="205">
        <v>79.61</v>
      </c>
      <c r="X20" s="205">
        <v>49.866</v>
      </c>
      <c r="Y20" s="205">
        <v>69.632999999999996</v>
      </c>
      <c r="Z20" s="205">
        <v>66.512</v>
      </c>
      <c r="AA20" s="205">
        <v>52.320999999999998</v>
      </c>
      <c r="AB20" s="205">
        <v>58.393999999999998</v>
      </c>
      <c r="AC20" s="205">
        <v>40.768000000000001</v>
      </c>
      <c r="AD20" s="205">
        <v>52.466000000000001</v>
      </c>
      <c r="AE20" s="205">
        <v>55.182000000000002</v>
      </c>
      <c r="AF20" s="205">
        <v>31.603000000000002</v>
      </c>
      <c r="AG20" s="205">
        <v>29.945</v>
      </c>
      <c r="AH20" s="205">
        <v>31.86</v>
      </c>
      <c r="AI20" s="205">
        <v>31.448</v>
      </c>
      <c r="AJ20" s="205">
        <v>10.566000000000001</v>
      </c>
      <c r="AK20" s="205">
        <v>116.696</v>
      </c>
      <c r="AL20" s="205">
        <v>52.155999999999999</v>
      </c>
      <c r="AM20" s="205">
        <v>120.346</v>
      </c>
      <c r="AN20" s="205">
        <v>15.004</v>
      </c>
      <c r="AO20" s="205">
        <v>15.129</v>
      </c>
      <c r="AP20" s="205">
        <v>59.973999999999997</v>
      </c>
      <c r="AQ20" s="205">
        <v>36.287999999999997</v>
      </c>
      <c r="AR20" s="205">
        <v>89.620999999999995</v>
      </c>
      <c r="AS20" s="205">
        <v>148.82599999999999</v>
      </c>
      <c r="AT20" s="205">
        <v>102.92</v>
      </c>
      <c r="AU20" s="205">
        <v>48.966000000000001</v>
      </c>
      <c r="AV20" s="205">
        <v>36.070999999999998</v>
      </c>
      <c r="AW20" s="205">
        <v>168.499</v>
      </c>
      <c r="AX20" s="205">
        <v>65.052000000000007</v>
      </c>
      <c r="AY20" s="205">
        <v>62.944000000000003</v>
      </c>
      <c r="AZ20" s="205">
        <v>61.26</v>
      </c>
      <c r="BA20" s="205">
        <v>50.156999999999996</v>
      </c>
      <c r="BB20" s="205">
        <v>26.655999999999999</v>
      </c>
      <c r="BC20" s="205">
        <v>55.182000000000002</v>
      </c>
      <c r="BD20" s="205">
        <v>317.08999999999997</v>
      </c>
      <c r="BE20" s="205">
        <v>169.821</v>
      </c>
      <c r="BF20" s="205">
        <v>166.77600000000001</v>
      </c>
      <c r="BG20" s="205">
        <v>55.38</v>
      </c>
      <c r="BH20" s="205">
        <v>94.926000000000002</v>
      </c>
      <c r="BI20" s="205">
        <v>82.421999999999997</v>
      </c>
      <c r="BJ20" s="205">
        <v>80.436999999999998</v>
      </c>
      <c r="BK20" s="205">
        <v>24.651</v>
      </c>
      <c r="BL20" s="205">
        <v>207.18799999999999</v>
      </c>
      <c r="BM20" s="205">
        <v>325.97500000000002</v>
      </c>
      <c r="BN20" s="205">
        <v>143.52199999999999</v>
      </c>
      <c r="BO20" s="205">
        <v>142.423</v>
      </c>
      <c r="BP20" s="205">
        <v>83</v>
      </c>
      <c r="BQ20" s="205">
        <v>86.448999999999998</v>
      </c>
      <c r="BR20" s="205">
        <v>37.189</v>
      </c>
      <c r="BS20" s="205">
        <v>55.871000000000002</v>
      </c>
      <c r="BT20" s="205">
        <v>52.048999999999999</v>
      </c>
      <c r="BU20" s="205">
        <v>47.491999999999997</v>
      </c>
      <c r="BV20" s="205">
        <v>34.984999999999999</v>
      </c>
      <c r="BW20" s="205">
        <v>31.738</v>
      </c>
      <c r="BX20" s="205">
        <v>31.251999999999999</v>
      </c>
      <c r="BY20" s="205">
        <v>19.213000000000001</v>
      </c>
      <c r="BZ20" s="205">
        <v>64.596999999999994</v>
      </c>
      <c r="CA20" s="205">
        <v>38.735999999999997</v>
      </c>
      <c r="CB20" s="205">
        <v>35.984000000000002</v>
      </c>
      <c r="CC20" s="205">
        <v>29.407</v>
      </c>
      <c r="CD20" s="205">
        <v>30.573</v>
      </c>
      <c r="CE20" s="205">
        <v>18.491</v>
      </c>
      <c r="CF20" s="205">
        <v>18.533000000000001</v>
      </c>
      <c r="CG20" s="205">
        <v>22.991</v>
      </c>
      <c r="CH20" s="205">
        <v>18.097999999999999</v>
      </c>
      <c r="CI20" s="205">
        <v>16.202999999999999</v>
      </c>
      <c r="CJ20" s="205">
        <v>14.286</v>
      </c>
      <c r="CK20" s="205">
        <v>17.617999999999999</v>
      </c>
      <c r="CL20" s="205">
        <v>8.9</v>
      </c>
      <c r="CM20" s="205">
        <v>9.2420000000000009</v>
      </c>
      <c r="CN20" s="205">
        <v>4.242</v>
      </c>
      <c r="CO20" s="205">
        <v>5.9930000000000003</v>
      </c>
      <c r="CP20" s="205">
        <v>70.546000000000006</v>
      </c>
      <c r="CQ20" s="205">
        <v>27.902000000000001</v>
      </c>
      <c r="CR20" s="205">
        <v>118.783</v>
      </c>
      <c r="CS20" s="205">
        <v>212.458</v>
      </c>
      <c r="CT20" s="205">
        <v>165.32400000000001</v>
      </c>
      <c r="CU20" s="205">
        <v>75.387</v>
      </c>
      <c r="CV20" s="205">
        <v>61.866999999999997</v>
      </c>
      <c r="CW20" s="205">
        <v>127.70399999999999</v>
      </c>
      <c r="CX20" s="205">
        <v>53.607999999999997</v>
      </c>
      <c r="CY20" s="205">
        <v>269.91500000000002</v>
      </c>
      <c r="CZ20" s="205">
        <v>257.96100000000001</v>
      </c>
      <c r="DA20" s="205">
        <v>195.42</v>
      </c>
      <c r="DB20" s="205">
        <v>148.39400000000001</v>
      </c>
      <c r="DC20" s="205">
        <v>194.58500000000001</v>
      </c>
      <c r="DD20" s="205">
        <v>168.81899999999999</v>
      </c>
      <c r="DE20" s="205">
        <v>117.977</v>
      </c>
      <c r="DF20" s="205">
        <v>91.522000000000006</v>
      </c>
      <c r="DG20" s="205">
        <v>64.885999999999996</v>
      </c>
      <c r="DH20" s="205">
        <v>4.01</v>
      </c>
      <c r="DI20" s="205">
        <v>70.438000000000002</v>
      </c>
      <c r="DJ20" s="205">
        <v>64.745999999999995</v>
      </c>
      <c r="DK20" s="205">
        <v>63.789000000000001</v>
      </c>
      <c r="DL20" s="205">
        <v>44.542999999999999</v>
      </c>
      <c r="DM20" s="205">
        <v>218.29400000000001</v>
      </c>
      <c r="DN20" s="205">
        <v>62.704000000000001</v>
      </c>
      <c r="DO20" s="205">
        <v>41.661000000000001</v>
      </c>
      <c r="DP20" s="205">
        <v>-6.1920000000000002</v>
      </c>
      <c r="DQ20" s="205">
        <v>-1.365</v>
      </c>
      <c r="DR20" s="205">
        <v>49.067</v>
      </c>
      <c r="DS20" s="205">
        <v>14.542</v>
      </c>
      <c r="DT20" s="205">
        <v>11.474</v>
      </c>
      <c r="DU20" s="205">
        <v>11.105</v>
      </c>
      <c r="DV20" s="205">
        <v>10.803000000000001</v>
      </c>
      <c r="DW20" s="205">
        <v>14.180999999999999</v>
      </c>
      <c r="DX20" s="205">
        <v>32.338999999999999</v>
      </c>
      <c r="DY20" s="205">
        <v>23.486999999999998</v>
      </c>
      <c r="DZ20" s="205">
        <v>16.295000000000002</v>
      </c>
      <c r="EA20" s="205">
        <v>13.544</v>
      </c>
      <c r="EB20" s="205">
        <v>15.528</v>
      </c>
      <c r="EC20" s="205">
        <v>14.430999999999999</v>
      </c>
      <c r="ED20" s="205">
        <v>49.402999999999999</v>
      </c>
      <c r="EE20" s="205">
        <v>7.0659999999999998</v>
      </c>
      <c r="EF20" s="205">
        <v>14.403</v>
      </c>
      <c r="EG20" s="205">
        <v>8.0730000000000004</v>
      </c>
      <c r="EH20" s="205">
        <v>12.555</v>
      </c>
      <c r="EI20" s="205">
        <v>30.414999999999999</v>
      </c>
      <c r="EJ20" s="205">
        <v>25.545999999999999</v>
      </c>
      <c r="EK20" s="205">
        <v>31.09</v>
      </c>
      <c r="EL20" s="205">
        <v>45.893000000000001</v>
      </c>
      <c r="EM20" s="205">
        <v>26.780999999999999</v>
      </c>
      <c r="EN20" s="205">
        <v>17.513000000000002</v>
      </c>
      <c r="EO20" s="205">
        <v>14.686</v>
      </c>
      <c r="EP20" s="205">
        <v>17.393999999999998</v>
      </c>
      <c r="EQ20" s="205">
        <v>25.123999999999999</v>
      </c>
      <c r="ER20" s="205">
        <v>7.383</v>
      </c>
      <c r="ES20" s="205">
        <v>3.1949999999999998</v>
      </c>
      <c r="ET20" s="205">
        <v>18.756</v>
      </c>
      <c r="EU20" s="205">
        <v>15.939</v>
      </c>
      <c r="EV20" s="205">
        <v>10.257</v>
      </c>
      <c r="EW20" s="205">
        <v>28.07</v>
      </c>
      <c r="EX20" s="205">
        <v>18.690999999999999</v>
      </c>
      <c r="EY20" s="205">
        <v>23.257000000000001</v>
      </c>
      <c r="EZ20" s="205">
        <v>11.224</v>
      </c>
      <c r="FA20" s="205">
        <v>5.4480000000000004</v>
      </c>
      <c r="FB20" s="205">
        <v>6.57</v>
      </c>
      <c r="FC20" s="205">
        <v>42.14</v>
      </c>
      <c r="FD20" s="205">
        <v>19.856000000000002</v>
      </c>
      <c r="FE20" s="205">
        <v>16.597999999999999</v>
      </c>
      <c r="FF20" s="205">
        <v>45.451999999999998</v>
      </c>
      <c r="FG20" s="205">
        <v>32.686</v>
      </c>
      <c r="FH20" s="205">
        <v>40.264000000000003</v>
      </c>
      <c r="FI20" s="205">
        <v>56.283000000000001</v>
      </c>
      <c r="FJ20" s="205">
        <v>22.823</v>
      </c>
      <c r="FK20" s="205">
        <v>8.0760000000000005</v>
      </c>
      <c r="FL20" s="205">
        <v>9.0850000000000009</v>
      </c>
      <c r="FM20" s="205">
        <v>20.085999999999999</v>
      </c>
      <c r="FN20" s="205">
        <v>6.2320000000000002</v>
      </c>
      <c r="FO20" s="205">
        <v>12.321</v>
      </c>
      <c r="FP20" s="205">
        <v>11.59</v>
      </c>
      <c r="FQ20" s="205">
        <v>6.5010000000000003</v>
      </c>
      <c r="FR20" s="205">
        <v>5.077</v>
      </c>
      <c r="FS20" s="205">
        <v>11.122999999999999</v>
      </c>
      <c r="FT20" s="205">
        <v>20.613</v>
      </c>
      <c r="FU20" s="205">
        <v>36.773000000000003</v>
      </c>
      <c r="FV20" s="205">
        <v>12.807</v>
      </c>
      <c r="FW20" s="205">
        <v>15.913</v>
      </c>
      <c r="FX20" s="205">
        <v>7.7729999999999997</v>
      </c>
      <c r="FY20" s="205">
        <v>7.79</v>
      </c>
      <c r="FZ20" s="205">
        <v>11.013</v>
      </c>
      <c r="GA20" s="205">
        <v>7.7720000000000002</v>
      </c>
      <c r="GB20" s="205">
        <v>5.734</v>
      </c>
      <c r="GC20" s="205">
        <v>10.064</v>
      </c>
      <c r="GD20" s="205">
        <v>9.74</v>
      </c>
      <c r="GE20" s="205">
        <v>20.45</v>
      </c>
      <c r="GF20" s="205">
        <v>10.942</v>
      </c>
      <c r="GG20" s="205">
        <v>26.289000000000001</v>
      </c>
      <c r="GH20" s="205">
        <v>25.356000000000002</v>
      </c>
      <c r="GI20" s="205">
        <v>19.305</v>
      </c>
      <c r="GJ20" s="205">
        <v>11.746</v>
      </c>
      <c r="GK20" s="205">
        <v>9.6649999999999991</v>
      </c>
      <c r="GL20" s="205">
        <v>20.253</v>
      </c>
      <c r="GM20" s="205">
        <v>9.35</v>
      </c>
      <c r="GN20" s="205">
        <v>8.359</v>
      </c>
      <c r="GO20" s="205">
        <v>21.02</v>
      </c>
      <c r="GP20" s="205">
        <v>6.2210000000000001</v>
      </c>
      <c r="GQ20" s="205">
        <v>26.792999999999999</v>
      </c>
      <c r="GR20" s="205">
        <v>8.7729999999999997</v>
      </c>
      <c r="GS20" s="205">
        <v>9.3170000000000002</v>
      </c>
      <c r="GT20" s="205">
        <v>53.645000000000003</v>
      </c>
      <c r="GU20" s="205">
        <v>36.387999999999998</v>
      </c>
      <c r="GV20" s="205">
        <v>11.616</v>
      </c>
      <c r="GW20" s="205">
        <v>5.9189999999999996</v>
      </c>
      <c r="GX20" s="205">
        <v>10.781000000000001</v>
      </c>
      <c r="GY20" s="205">
        <v>15.215999999999999</v>
      </c>
      <c r="GZ20" s="205">
        <v>11.565</v>
      </c>
      <c r="HA20" s="205">
        <v>8.5519999999999996</v>
      </c>
      <c r="HB20" s="205">
        <v>6.16</v>
      </c>
      <c r="HC20" s="205">
        <v>10.529</v>
      </c>
      <c r="HD20" s="205">
        <v>17.634</v>
      </c>
      <c r="HE20" s="205">
        <v>6.4459999999999997</v>
      </c>
      <c r="HF20" s="205">
        <v>13.737</v>
      </c>
      <c r="HG20" s="205">
        <v>4.4269999999999996</v>
      </c>
      <c r="HH20" s="205">
        <v>36.378999999999998</v>
      </c>
      <c r="HI20" s="205">
        <v>40.253</v>
      </c>
      <c r="HJ20" s="205">
        <v>9.7940000000000005</v>
      </c>
      <c r="HK20" s="205">
        <v>13.2</v>
      </c>
      <c r="HL20" s="205">
        <v>23.853999999999999</v>
      </c>
      <c r="HM20" s="205">
        <v>42.088000000000001</v>
      </c>
      <c r="HN20" s="205">
        <v>15.872</v>
      </c>
      <c r="HO20" s="205">
        <v>3.855</v>
      </c>
      <c r="HP20" s="205">
        <v>10.217000000000001</v>
      </c>
      <c r="HQ20" s="205">
        <v>3.8980000000000001</v>
      </c>
      <c r="HR20" s="205">
        <v>13.398999999999999</v>
      </c>
      <c r="HS20" s="205">
        <v>9.1790000000000003</v>
      </c>
      <c r="HT20" s="205">
        <v>12.722</v>
      </c>
      <c r="HU20" s="205">
        <v>6.2149999999999999</v>
      </c>
      <c r="HV20" s="205">
        <v>5.2359999999999998</v>
      </c>
      <c r="HW20" s="205">
        <v>-1.498</v>
      </c>
      <c r="HX20" s="205">
        <v>7.8239999999999998</v>
      </c>
      <c r="HY20" s="205">
        <v>28.192</v>
      </c>
      <c r="HZ20" s="205">
        <v>11.92</v>
      </c>
      <c r="IA20" s="205">
        <v>9.6850000000000005</v>
      </c>
      <c r="IB20" s="205">
        <v>14.602</v>
      </c>
      <c r="IC20" s="205">
        <v>9.8949999999999996</v>
      </c>
      <c r="ID20" s="205">
        <v>20.448</v>
      </c>
      <c r="IE20" s="205">
        <v>7.101</v>
      </c>
      <c r="IF20" s="205">
        <v>7.2309999999999999</v>
      </c>
      <c r="IG20" s="205">
        <v>8.2639999999999993</v>
      </c>
      <c r="IH20" s="205">
        <v>5.694</v>
      </c>
      <c r="II20" s="205">
        <v>11.789</v>
      </c>
      <c r="IJ20" s="205">
        <v>8.4649999999999999</v>
      </c>
      <c r="IK20" s="205">
        <v>8.093</v>
      </c>
      <c r="IL20" s="205">
        <v>5.2220000000000004</v>
      </c>
      <c r="IM20" s="205">
        <v>3.4940000000000002</v>
      </c>
      <c r="IN20" s="205">
        <v>9.1359999999999992</v>
      </c>
      <c r="IO20" s="205">
        <v>12.237</v>
      </c>
      <c r="IP20" s="205">
        <v>75.762</v>
      </c>
      <c r="IQ20" s="205">
        <v>26.280999999999999</v>
      </c>
      <c r="IR20" s="205">
        <v>18.163</v>
      </c>
      <c r="IS20" s="205">
        <v>5.5190000000000001</v>
      </c>
      <c r="IT20" s="205">
        <v>19.033000000000001</v>
      </c>
      <c r="IU20" s="205">
        <v>10.904</v>
      </c>
      <c r="IV20" s="205">
        <v>10.276999999999999</v>
      </c>
      <c r="IW20" s="205">
        <v>15.477</v>
      </c>
      <c r="IX20" s="205">
        <v>20.445</v>
      </c>
      <c r="IY20" s="205">
        <v>34.658000000000001</v>
      </c>
      <c r="IZ20" s="205">
        <v>7.5789999999999997</v>
      </c>
      <c r="JA20" s="205">
        <v>10.151</v>
      </c>
      <c r="JB20" s="205">
        <v>15.202999999999999</v>
      </c>
      <c r="JC20" s="205">
        <v>13.427</v>
      </c>
      <c r="JD20" s="205">
        <v>25.722000000000001</v>
      </c>
      <c r="JE20" s="205">
        <v>10.243</v>
      </c>
      <c r="JF20" s="205">
        <v>4.7850000000000001</v>
      </c>
      <c r="JG20" s="205">
        <v>3.4980000000000002</v>
      </c>
      <c r="JH20" s="205">
        <v>8.048</v>
      </c>
      <c r="JI20" s="205">
        <v>9.36</v>
      </c>
    </row>
    <row r="21" spans="1:269" ht="18.600000000000001" customHeight="1" x14ac:dyDescent="0.3">
      <c r="A21" s="26"/>
      <c r="B21" s="199"/>
      <c r="C21" s="210"/>
      <c r="D21" s="210"/>
      <c r="E21" s="210"/>
      <c r="F21" s="210"/>
      <c r="G21" s="210"/>
      <c r="H21" s="210"/>
      <c r="I21" s="210"/>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1"/>
      <c r="GI21" s="211"/>
      <c r="GJ21" s="211"/>
      <c r="GK21" s="211"/>
      <c r="GL21" s="211"/>
      <c r="GM21" s="211"/>
      <c r="GN21" s="211"/>
      <c r="GO21" s="211"/>
      <c r="GP21" s="211"/>
      <c r="GQ21" s="211"/>
      <c r="GR21" s="211"/>
      <c r="GS21" s="211"/>
      <c r="GT21" s="211"/>
      <c r="GU21" s="211"/>
      <c r="GV21" s="211"/>
      <c r="GW21" s="211"/>
      <c r="GX21" s="211"/>
      <c r="GY21" s="211"/>
      <c r="GZ21" s="211"/>
      <c r="HA21" s="211"/>
      <c r="HB21" s="211"/>
      <c r="HC21" s="211"/>
      <c r="HD21" s="211"/>
      <c r="HE21" s="211"/>
      <c r="HF21" s="211"/>
      <c r="HG21" s="211"/>
      <c r="HH21" s="211"/>
      <c r="HI21" s="211"/>
      <c r="HJ21" s="211"/>
      <c r="HK21" s="211"/>
      <c r="HL21" s="211"/>
      <c r="HM21" s="211"/>
      <c r="HN21" s="211"/>
      <c r="HO21" s="211"/>
      <c r="HP21" s="211"/>
      <c r="HQ21" s="211"/>
      <c r="HR21" s="211"/>
      <c r="HS21" s="211"/>
      <c r="HT21" s="211"/>
      <c r="HU21" s="211"/>
      <c r="HV21" s="211"/>
      <c r="HW21" s="211"/>
      <c r="HX21" s="211"/>
      <c r="HY21" s="211"/>
      <c r="HZ21" s="211"/>
      <c r="IA21" s="211"/>
      <c r="IB21" s="211"/>
      <c r="IC21" s="211"/>
      <c r="ID21" s="211"/>
      <c r="IE21" s="211"/>
      <c r="IF21" s="211"/>
      <c r="IG21" s="211"/>
      <c r="IH21" s="211"/>
      <c r="II21" s="211"/>
      <c r="IJ21" s="211"/>
      <c r="IK21" s="211"/>
      <c r="IL21" s="211"/>
      <c r="IM21" s="211"/>
      <c r="IN21" s="211"/>
      <c r="IO21" s="211"/>
      <c r="IP21" s="211"/>
      <c r="IQ21" s="211"/>
      <c r="IR21" s="211"/>
      <c r="IS21" s="211"/>
      <c r="IT21" s="211"/>
      <c r="IU21" s="211"/>
      <c r="IV21" s="211"/>
      <c r="IW21" s="211"/>
      <c r="IX21" s="211"/>
      <c r="IY21" s="211"/>
      <c r="IZ21" s="211"/>
      <c r="JA21" s="211"/>
      <c r="JB21" s="211"/>
      <c r="JC21" s="211"/>
      <c r="JD21" s="211"/>
      <c r="JE21" s="211"/>
      <c r="JF21" s="211"/>
      <c r="JG21" s="211"/>
      <c r="JH21" s="211"/>
      <c r="JI21" s="211"/>
    </row>
    <row r="22" spans="1:269" ht="23.25" customHeight="1" x14ac:dyDescent="0.3">
      <c r="A22" s="200"/>
      <c r="B22" s="71" t="s">
        <v>66</v>
      </c>
      <c r="C22" s="212">
        <v>829072</v>
      </c>
      <c r="D22" s="212">
        <v>357298</v>
      </c>
      <c r="E22" s="212">
        <v>155165</v>
      </c>
      <c r="F22" s="212">
        <v>150586</v>
      </c>
      <c r="G22" s="212">
        <v>166023</v>
      </c>
      <c r="H22" s="357"/>
      <c r="I22" s="212">
        <v>44900</v>
      </c>
      <c r="J22" s="212">
        <v>20500</v>
      </c>
      <c r="K22" s="212">
        <v>26700</v>
      </c>
      <c r="L22" s="212">
        <v>21300</v>
      </c>
      <c r="M22" s="212">
        <v>12000</v>
      </c>
      <c r="N22" s="212">
        <v>10300</v>
      </c>
      <c r="O22" s="212">
        <v>10400</v>
      </c>
      <c r="P22" s="212">
        <v>11100</v>
      </c>
      <c r="Q22" s="212">
        <v>7090</v>
      </c>
      <c r="R22" s="212">
        <v>7930</v>
      </c>
      <c r="S22" s="212">
        <v>5320</v>
      </c>
      <c r="T22" s="212">
        <v>4480</v>
      </c>
      <c r="U22" s="212">
        <v>4060</v>
      </c>
      <c r="V22" s="212">
        <v>3310</v>
      </c>
      <c r="W22" s="212">
        <v>4700</v>
      </c>
      <c r="X22" s="212">
        <v>4520</v>
      </c>
      <c r="Y22" s="212">
        <v>5140</v>
      </c>
      <c r="Z22" s="212">
        <v>4670</v>
      </c>
      <c r="AA22" s="212">
        <v>3350</v>
      </c>
      <c r="AB22" s="212">
        <v>4580</v>
      </c>
      <c r="AC22" s="212">
        <v>2480</v>
      </c>
      <c r="AD22" s="212">
        <v>4160</v>
      </c>
      <c r="AE22" s="212">
        <v>2820</v>
      </c>
      <c r="AF22" s="212">
        <v>3050</v>
      </c>
      <c r="AG22" s="212">
        <v>2210</v>
      </c>
      <c r="AH22" s="212">
        <v>2310</v>
      </c>
      <c r="AI22" s="212">
        <v>1330</v>
      </c>
      <c r="AJ22" s="212">
        <v>1810</v>
      </c>
      <c r="AK22" s="212">
        <v>6470</v>
      </c>
      <c r="AL22" s="212">
        <v>4570</v>
      </c>
      <c r="AM22" s="212">
        <v>5000</v>
      </c>
      <c r="AN22" s="212">
        <v>1090</v>
      </c>
      <c r="AO22" s="212">
        <v>858</v>
      </c>
      <c r="AP22" s="212">
        <v>3400</v>
      </c>
      <c r="AQ22" s="212">
        <v>1820</v>
      </c>
      <c r="AR22" s="212">
        <v>3950</v>
      </c>
      <c r="AS22" s="212">
        <v>7930</v>
      </c>
      <c r="AT22" s="212">
        <v>5720</v>
      </c>
      <c r="AU22" s="212">
        <v>2840</v>
      </c>
      <c r="AV22" s="212">
        <v>1800</v>
      </c>
      <c r="AW22" s="212">
        <v>6480</v>
      </c>
      <c r="AX22" s="212">
        <v>4250</v>
      </c>
      <c r="AY22" s="212">
        <v>3260</v>
      </c>
      <c r="AZ22" s="212">
        <v>2080</v>
      </c>
      <c r="BA22" s="212">
        <v>2250</v>
      </c>
      <c r="BB22" s="212">
        <v>2160</v>
      </c>
      <c r="BC22" s="212">
        <v>2280</v>
      </c>
      <c r="BD22" s="212">
        <v>18300</v>
      </c>
      <c r="BE22" s="212">
        <v>12100</v>
      </c>
      <c r="BF22" s="212">
        <v>6030</v>
      </c>
      <c r="BG22" s="212">
        <v>3450</v>
      </c>
      <c r="BH22" s="212">
        <v>3920</v>
      </c>
      <c r="BI22" s="212">
        <v>2320</v>
      </c>
      <c r="BJ22" s="212">
        <v>4280</v>
      </c>
      <c r="BK22" s="212">
        <v>2170</v>
      </c>
      <c r="BL22" s="212">
        <v>17500</v>
      </c>
      <c r="BM22" s="212">
        <v>15400</v>
      </c>
      <c r="BN22" s="212">
        <v>10700</v>
      </c>
      <c r="BO22" s="212">
        <v>7370</v>
      </c>
      <c r="BP22" s="212">
        <v>4570</v>
      </c>
      <c r="BQ22" s="212">
        <v>4330</v>
      </c>
      <c r="BR22" s="212">
        <v>4260</v>
      </c>
      <c r="BS22" s="212">
        <v>3560</v>
      </c>
      <c r="BT22" s="212">
        <v>3240</v>
      </c>
      <c r="BU22" s="212">
        <v>3010</v>
      </c>
      <c r="BV22" s="212">
        <v>2640</v>
      </c>
      <c r="BW22" s="212">
        <v>1960</v>
      </c>
      <c r="BX22" s="212">
        <v>1820</v>
      </c>
      <c r="BY22" s="212">
        <v>1340</v>
      </c>
      <c r="BZ22" s="212">
        <v>2940</v>
      </c>
      <c r="CA22" s="212">
        <v>1850</v>
      </c>
      <c r="CB22" s="212">
        <v>1760</v>
      </c>
      <c r="CC22" s="212">
        <v>1320</v>
      </c>
      <c r="CD22" s="212">
        <v>1050</v>
      </c>
      <c r="CE22" s="212">
        <v>906</v>
      </c>
      <c r="CF22" s="212">
        <v>844</v>
      </c>
      <c r="CG22" s="212">
        <v>831</v>
      </c>
      <c r="CH22" s="212">
        <v>831</v>
      </c>
      <c r="CI22" s="212">
        <v>847</v>
      </c>
      <c r="CJ22" s="212">
        <v>635</v>
      </c>
      <c r="CK22" s="212">
        <v>499</v>
      </c>
      <c r="CL22" s="212">
        <v>378</v>
      </c>
      <c r="CM22" s="212">
        <v>371</v>
      </c>
      <c r="CN22" s="212">
        <v>212</v>
      </c>
      <c r="CO22" s="212">
        <v>171</v>
      </c>
      <c r="CP22" s="212">
        <v>5460</v>
      </c>
      <c r="CQ22" s="212">
        <v>2130</v>
      </c>
      <c r="CR22" s="212">
        <v>16300</v>
      </c>
      <c r="CS22" s="212">
        <v>10700</v>
      </c>
      <c r="CT22" s="212">
        <v>7270</v>
      </c>
      <c r="CU22" s="212">
        <v>5110</v>
      </c>
      <c r="CV22" s="212">
        <v>3650</v>
      </c>
      <c r="CW22" s="212">
        <v>5510</v>
      </c>
      <c r="CX22" s="212">
        <v>1890</v>
      </c>
      <c r="CY22" s="212">
        <v>20100</v>
      </c>
      <c r="CZ22" s="212">
        <v>18000</v>
      </c>
      <c r="DA22" s="212">
        <v>15700</v>
      </c>
      <c r="DB22" s="212">
        <v>11700</v>
      </c>
      <c r="DC22" s="212">
        <v>11900</v>
      </c>
      <c r="DD22" s="212">
        <v>10200</v>
      </c>
      <c r="DE22" s="212">
        <v>9350</v>
      </c>
      <c r="DF22" s="212">
        <v>8550</v>
      </c>
      <c r="DG22" s="212">
        <v>5440</v>
      </c>
      <c r="DH22" s="212">
        <v>5260</v>
      </c>
      <c r="DI22" s="212">
        <v>4210</v>
      </c>
      <c r="DJ22" s="212">
        <v>4410</v>
      </c>
      <c r="DK22" s="212">
        <v>3330</v>
      </c>
      <c r="DL22" s="212">
        <v>3220</v>
      </c>
      <c r="DM22" s="212">
        <v>11900</v>
      </c>
      <c r="DN22" s="212">
        <v>3760</v>
      </c>
      <c r="DO22" s="212">
        <v>2460</v>
      </c>
      <c r="DP22" s="212">
        <v>728</v>
      </c>
      <c r="DQ22" s="212">
        <v>368</v>
      </c>
      <c r="DR22" s="212">
        <v>3480</v>
      </c>
      <c r="DS22" s="212">
        <v>1010</v>
      </c>
      <c r="DT22" s="212">
        <v>729</v>
      </c>
      <c r="DU22" s="212">
        <v>750</v>
      </c>
      <c r="DV22" s="212">
        <v>762</v>
      </c>
      <c r="DW22" s="212">
        <v>964</v>
      </c>
      <c r="DX22" s="212">
        <v>2360</v>
      </c>
      <c r="DY22" s="212">
        <v>1650</v>
      </c>
      <c r="DZ22" s="212">
        <v>1140</v>
      </c>
      <c r="EA22" s="212">
        <v>888</v>
      </c>
      <c r="EB22" s="212">
        <v>1200</v>
      </c>
      <c r="EC22" s="212">
        <v>1180</v>
      </c>
      <c r="ED22" s="212">
        <v>3390</v>
      </c>
      <c r="EE22" s="212">
        <v>621</v>
      </c>
      <c r="EF22" s="212">
        <v>947</v>
      </c>
      <c r="EG22" s="212">
        <v>652</v>
      </c>
      <c r="EH22" s="212">
        <v>1040</v>
      </c>
      <c r="EI22" s="212">
        <v>1530</v>
      </c>
      <c r="EJ22" s="212">
        <v>1970</v>
      </c>
      <c r="EK22" s="212">
        <v>2090</v>
      </c>
      <c r="EL22" s="212">
        <v>2710</v>
      </c>
      <c r="EM22" s="212">
        <v>1690</v>
      </c>
      <c r="EN22" s="212">
        <v>1110</v>
      </c>
      <c r="EO22" s="212">
        <v>939</v>
      </c>
      <c r="EP22" s="212">
        <v>994</v>
      </c>
      <c r="EQ22" s="212">
        <v>1890</v>
      </c>
      <c r="ER22" s="212">
        <v>472</v>
      </c>
      <c r="ES22" s="212">
        <v>362</v>
      </c>
      <c r="ET22" s="212">
        <v>1200</v>
      </c>
      <c r="EU22" s="212">
        <v>1100</v>
      </c>
      <c r="EV22" s="212">
        <v>685</v>
      </c>
      <c r="EW22" s="212">
        <v>2090</v>
      </c>
      <c r="EX22" s="212">
        <v>1270</v>
      </c>
      <c r="EY22" s="212">
        <v>1420</v>
      </c>
      <c r="EZ22" s="212">
        <v>789</v>
      </c>
      <c r="FA22" s="212">
        <v>475</v>
      </c>
      <c r="FB22" s="212">
        <v>423</v>
      </c>
      <c r="FC22" s="212">
        <v>2870</v>
      </c>
      <c r="FD22" s="212">
        <v>1360</v>
      </c>
      <c r="FE22" s="212">
        <v>1110</v>
      </c>
      <c r="FF22" s="212">
        <v>2880</v>
      </c>
      <c r="FG22" s="212">
        <v>2580</v>
      </c>
      <c r="FH22" s="212">
        <v>2150</v>
      </c>
      <c r="FI22" s="212">
        <v>4280</v>
      </c>
      <c r="FJ22" s="212">
        <v>1600</v>
      </c>
      <c r="FK22" s="212">
        <v>563</v>
      </c>
      <c r="FL22" s="212">
        <v>889</v>
      </c>
      <c r="FM22" s="212">
        <v>1520</v>
      </c>
      <c r="FN22" s="212">
        <v>340</v>
      </c>
      <c r="FO22" s="212">
        <v>1110</v>
      </c>
      <c r="FP22" s="212">
        <v>905</v>
      </c>
      <c r="FQ22" s="212">
        <v>438</v>
      </c>
      <c r="FR22" s="212">
        <v>431</v>
      </c>
      <c r="FS22" s="212">
        <v>604</v>
      </c>
      <c r="FT22" s="212">
        <v>1460</v>
      </c>
      <c r="FU22" s="212">
        <v>2920</v>
      </c>
      <c r="FV22" s="212">
        <v>733</v>
      </c>
      <c r="FW22" s="212">
        <v>731</v>
      </c>
      <c r="FX22" s="212">
        <v>488</v>
      </c>
      <c r="FY22" s="212">
        <v>740</v>
      </c>
      <c r="FZ22" s="212">
        <v>678</v>
      </c>
      <c r="GA22" s="212">
        <v>551</v>
      </c>
      <c r="GB22" s="212">
        <v>343</v>
      </c>
      <c r="GC22" s="212">
        <v>601</v>
      </c>
      <c r="GD22" s="212">
        <v>756</v>
      </c>
      <c r="GE22" s="212">
        <v>1450</v>
      </c>
      <c r="GF22" s="212">
        <v>504</v>
      </c>
      <c r="GG22" s="212">
        <v>1900</v>
      </c>
      <c r="GH22" s="212">
        <v>1060</v>
      </c>
      <c r="GI22" s="212">
        <v>959</v>
      </c>
      <c r="GJ22" s="212">
        <v>922</v>
      </c>
      <c r="GK22" s="212">
        <v>781</v>
      </c>
      <c r="GL22" s="212">
        <v>1730</v>
      </c>
      <c r="GM22" s="212">
        <v>489</v>
      </c>
      <c r="GN22" s="212">
        <v>508</v>
      </c>
      <c r="GO22" s="212">
        <v>1080</v>
      </c>
      <c r="GP22" s="212">
        <v>423</v>
      </c>
      <c r="GQ22" s="212">
        <v>1810</v>
      </c>
      <c r="GR22" s="212">
        <v>745</v>
      </c>
      <c r="GS22" s="212">
        <v>442</v>
      </c>
      <c r="GT22" s="212">
        <v>3850</v>
      </c>
      <c r="GU22" s="212">
        <v>2470</v>
      </c>
      <c r="GV22" s="212">
        <v>794</v>
      </c>
      <c r="GW22" s="212">
        <v>639</v>
      </c>
      <c r="GX22" s="212">
        <v>530</v>
      </c>
      <c r="GY22" s="212">
        <v>1310</v>
      </c>
      <c r="GZ22" s="212">
        <v>773</v>
      </c>
      <c r="HA22" s="212">
        <v>737</v>
      </c>
      <c r="HB22" s="212">
        <v>641</v>
      </c>
      <c r="HC22" s="212">
        <v>989</v>
      </c>
      <c r="HD22" s="212">
        <v>1160</v>
      </c>
      <c r="HE22" s="212">
        <v>409</v>
      </c>
      <c r="HF22" s="212">
        <v>1100</v>
      </c>
      <c r="HG22" s="212">
        <v>393</v>
      </c>
      <c r="HH22" s="212">
        <v>1980</v>
      </c>
      <c r="HI22" s="212">
        <v>1910</v>
      </c>
      <c r="HJ22" s="212">
        <v>1280</v>
      </c>
      <c r="HK22" s="212">
        <v>807</v>
      </c>
      <c r="HL22" s="212">
        <v>1530</v>
      </c>
      <c r="HM22" s="212">
        <v>2000</v>
      </c>
      <c r="HN22" s="212">
        <v>986</v>
      </c>
      <c r="HO22" s="212">
        <v>1040</v>
      </c>
      <c r="HP22" s="212">
        <v>495</v>
      </c>
      <c r="HQ22" s="212">
        <v>229</v>
      </c>
      <c r="HR22" s="212">
        <v>826</v>
      </c>
      <c r="HS22" s="212">
        <v>643</v>
      </c>
      <c r="HT22" s="212">
        <v>750</v>
      </c>
      <c r="HU22" s="212">
        <v>490</v>
      </c>
      <c r="HV22" s="212">
        <v>470</v>
      </c>
      <c r="HW22" s="212">
        <v>749</v>
      </c>
      <c r="HX22" s="212">
        <v>772</v>
      </c>
      <c r="HY22" s="212">
        <v>1610</v>
      </c>
      <c r="HZ22" s="212">
        <v>952</v>
      </c>
      <c r="IA22" s="212">
        <v>756</v>
      </c>
      <c r="IB22" s="212">
        <v>664</v>
      </c>
      <c r="IC22" s="212">
        <v>650</v>
      </c>
      <c r="ID22" s="212">
        <v>1630</v>
      </c>
      <c r="IE22" s="212">
        <v>274</v>
      </c>
      <c r="IF22" s="212">
        <v>277</v>
      </c>
      <c r="IG22" s="212">
        <v>511</v>
      </c>
      <c r="IH22" s="212">
        <v>340</v>
      </c>
      <c r="II22" s="212">
        <v>557</v>
      </c>
      <c r="IJ22" s="212">
        <v>487</v>
      </c>
      <c r="IK22" s="212">
        <v>398</v>
      </c>
      <c r="IL22" s="212">
        <v>254</v>
      </c>
      <c r="IM22" s="212">
        <v>232</v>
      </c>
      <c r="IN22" s="212">
        <v>445</v>
      </c>
      <c r="IO22" s="212">
        <v>625</v>
      </c>
      <c r="IP22" s="212">
        <v>4560</v>
      </c>
      <c r="IQ22" s="212">
        <v>1780</v>
      </c>
      <c r="IR22" s="212">
        <v>1010</v>
      </c>
      <c r="IS22" s="212">
        <v>417</v>
      </c>
      <c r="IT22" s="212">
        <v>843</v>
      </c>
      <c r="IU22" s="212">
        <v>724</v>
      </c>
      <c r="IV22" s="212">
        <v>571</v>
      </c>
      <c r="IW22" s="212">
        <v>1050</v>
      </c>
      <c r="IX22" s="212">
        <v>1610</v>
      </c>
      <c r="IY22" s="212">
        <v>3870</v>
      </c>
      <c r="IZ22" s="212">
        <v>657</v>
      </c>
      <c r="JA22" s="212">
        <v>809</v>
      </c>
      <c r="JB22" s="212">
        <v>1200</v>
      </c>
      <c r="JC22" s="212">
        <v>1040</v>
      </c>
      <c r="JD22" s="212">
        <v>1820</v>
      </c>
      <c r="JE22" s="212">
        <v>589</v>
      </c>
      <c r="JF22" s="212">
        <v>269</v>
      </c>
      <c r="JG22" s="212">
        <v>326</v>
      </c>
      <c r="JH22" s="212">
        <v>515</v>
      </c>
      <c r="JI22" s="212">
        <v>543</v>
      </c>
    </row>
    <row r="23" spans="1:269" ht="23.25" customHeight="1" x14ac:dyDescent="0.3">
      <c r="A23" s="200"/>
      <c r="B23" s="72" t="s">
        <v>11</v>
      </c>
      <c r="C23" s="212">
        <v>790306</v>
      </c>
      <c r="D23" s="212">
        <v>356830</v>
      </c>
      <c r="E23" s="212">
        <v>141105</v>
      </c>
      <c r="F23" s="212">
        <v>128975</v>
      </c>
      <c r="G23" s="212">
        <v>163395</v>
      </c>
      <c r="H23" s="357"/>
      <c r="I23" s="212">
        <v>44615</v>
      </c>
      <c r="J23" s="212">
        <v>20509</v>
      </c>
      <c r="K23" s="212">
        <v>26714</v>
      </c>
      <c r="L23" s="212">
        <v>21358</v>
      </c>
      <c r="M23" s="212">
        <v>12684</v>
      </c>
      <c r="N23" s="212">
        <v>10002</v>
      </c>
      <c r="O23" s="212">
        <v>10420</v>
      </c>
      <c r="P23" s="212">
        <v>11076</v>
      </c>
      <c r="Q23" s="212">
        <v>7035</v>
      </c>
      <c r="R23" s="212">
        <v>8141</v>
      </c>
      <c r="S23" s="212">
        <v>5323</v>
      </c>
      <c r="T23" s="212">
        <v>4806</v>
      </c>
      <c r="U23" s="212">
        <v>4071</v>
      </c>
      <c r="V23" s="212">
        <v>3461</v>
      </c>
      <c r="W23" s="212">
        <v>4681</v>
      </c>
      <c r="X23" s="212">
        <v>4303</v>
      </c>
      <c r="Y23" s="212">
        <v>4996</v>
      </c>
      <c r="Z23" s="212">
        <v>4593</v>
      </c>
      <c r="AA23" s="212">
        <v>3573</v>
      </c>
      <c r="AB23" s="212">
        <v>4222</v>
      </c>
      <c r="AC23" s="212">
        <v>2475</v>
      </c>
      <c r="AD23" s="212">
        <v>4194</v>
      </c>
      <c r="AE23" s="212">
        <v>2832</v>
      </c>
      <c r="AF23" s="212">
        <v>2878</v>
      </c>
      <c r="AG23" s="212">
        <v>2215</v>
      </c>
      <c r="AH23" s="212">
        <v>2201</v>
      </c>
      <c r="AI23" s="212">
        <v>1329</v>
      </c>
      <c r="AJ23" s="212">
        <v>1691</v>
      </c>
      <c r="AK23" s="212">
        <v>6471</v>
      </c>
      <c r="AL23" s="212">
        <v>4781</v>
      </c>
      <c r="AM23" s="212">
        <v>4880</v>
      </c>
      <c r="AN23" s="212">
        <v>1095</v>
      </c>
      <c r="AO23" s="212">
        <v>855</v>
      </c>
      <c r="AP23" s="212">
        <v>3387</v>
      </c>
      <c r="AQ23" s="212">
        <v>1798</v>
      </c>
      <c r="AR23" s="212">
        <v>3849</v>
      </c>
      <c r="AS23" s="212">
        <v>7853</v>
      </c>
      <c r="AT23" s="212">
        <v>5472</v>
      </c>
      <c r="AU23" s="212">
        <v>2808</v>
      </c>
      <c r="AV23" s="212">
        <v>1810</v>
      </c>
      <c r="AW23" s="212">
        <v>6295</v>
      </c>
      <c r="AX23" s="212">
        <v>4110</v>
      </c>
      <c r="AY23" s="212">
        <v>3262</v>
      </c>
      <c r="AZ23" s="212">
        <v>2038</v>
      </c>
      <c r="BA23" s="212">
        <v>2370</v>
      </c>
      <c r="BB23" s="212">
        <v>2223</v>
      </c>
      <c r="BC23" s="212">
        <v>2275</v>
      </c>
      <c r="BD23" s="212">
        <v>18277</v>
      </c>
      <c r="BE23" s="212">
        <v>12117</v>
      </c>
      <c r="BF23" s="212">
        <v>6184</v>
      </c>
      <c r="BG23" s="212">
        <v>3463</v>
      </c>
      <c r="BH23" s="212">
        <v>4008</v>
      </c>
      <c r="BI23" s="212">
        <v>2279</v>
      </c>
      <c r="BJ23" s="212">
        <v>4226</v>
      </c>
      <c r="BK23" s="212">
        <v>2219</v>
      </c>
      <c r="BL23" s="212">
        <v>17141</v>
      </c>
      <c r="BM23" s="212">
        <v>13737</v>
      </c>
      <c r="BN23" s="212">
        <v>10701</v>
      </c>
      <c r="BO23" s="212">
        <v>6228</v>
      </c>
      <c r="BP23" s="212">
        <v>4289</v>
      </c>
      <c r="BQ23" s="212">
        <v>4027</v>
      </c>
      <c r="BR23" s="212">
        <v>3683</v>
      </c>
      <c r="BS23" s="212">
        <v>2956</v>
      </c>
      <c r="BT23" s="212">
        <v>2653</v>
      </c>
      <c r="BU23" s="212">
        <v>2485</v>
      </c>
      <c r="BV23" s="212">
        <v>2473</v>
      </c>
      <c r="BW23" s="212">
        <v>1631</v>
      </c>
      <c r="BX23" s="212">
        <v>1584</v>
      </c>
      <c r="BY23" s="212">
        <v>1001</v>
      </c>
      <c r="BZ23" s="212">
        <v>2764</v>
      </c>
      <c r="CA23" s="212">
        <v>1776</v>
      </c>
      <c r="CB23" s="212">
        <v>1586</v>
      </c>
      <c r="CC23" s="212">
        <v>1251</v>
      </c>
      <c r="CD23" s="212">
        <v>959</v>
      </c>
      <c r="CE23" s="212">
        <v>859</v>
      </c>
      <c r="CF23" s="212">
        <v>808</v>
      </c>
      <c r="CG23" s="212">
        <v>808</v>
      </c>
      <c r="CH23" s="212">
        <v>779</v>
      </c>
      <c r="CI23" s="212">
        <v>748</v>
      </c>
      <c r="CJ23" s="212">
        <v>606</v>
      </c>
      <c r="CK23" s="212">
        <v>455</v>
      </c>
      <c r="CL23" s="212">
        <v>375</v>
      </c>
      <c r="CM23" s="212">
        <v>355</v>
      </c>
      <c r="CN23" s="212">
        <v>204</v>
      </c>
      <c r="CO23" s="212">
        <v>163</v>
      </c>
      <c r="CP23" s="212">
        <v>5333</v>
      </c>
      <c r="CQ23" s="212">
        <v>2106</v>
      </c>
      <c r="CR23" s="212">
        <v>15676</v>
      </c>
      <c r="CS23" s="212">
        <v>8718</v>
      </c>
      <c r="CT23" s="212">
        <v>6576</v>
      </c>
      <c r="CU23" s="212">
        <v>4256</v>
      </c>
      <c r="CV23" s="212">
        <v>3167</v>
      </c>
      <c r="CW23" s="212">
        <v>4634</v>
      </c>
      <c r="CX23" s="212">
        <v>1535</v>
      </c>
      <c r="CY23" s="212">
        <v>16923</v>
      </c>
      <c r="CZ23" s="212">
        <v>15328</v>
      </c>
      <c r="DA23" s="212">
        <v>13097</v>
      </c>
      <c r="DB23" s="212">
        <v>10834</v>
      </c>
      <c r="DC23" s="212">
        <v>10585</v>
      </c>
      <c r="DD23" s="212">
        <v>8374</v>
      </c>
      <c r="DE23" s="212">
        <v>7958</v>
      </c>
      <c r="DF23" s="212">
        <v>6968</v>
      </c>
      <c r="DG23" s="212">
        <v>4640</v>
      </c>
      <c r="DH23" s="212">
        <v>4495</v>
      </c>
      <c r="DI23" s="212">
        <v>3607</v>
      </c>
      <c r="DJ23" s="212">
        <v>3701</v>
      </c>
      <c r="DK23" s="212">
        <v>2811</v>
      </c>
      <c r="DL23" s="212">
        <v>2628</v>
      </c>
      <c r="DM23" s="212">
        <v>10859</v>
      </c>
      <c r="DN23" s="212">
        <v>3206</v>
      </c>
      <c r="DO23" s="212">
        <v>2034</v>
      </c>
      <c r="DP23" s="212">
        <v>600</v>
      </c>
      <c r="DQ23" s="212">
        <v>320</v>
      </c>
      <c r="DR23" s="212">
        <v>3388</v>
      </c>
      <c r="DS23" s="212">
        <v>990</v>
      </c>
      <c r="DT23" s="212">
        <v>711</v>
      </c>
      <c r="DU23" s="212">
        <v>747</v>
      </c>
      <c r="DV23" s="212">
        <v>743</v>
      </c>
      <c r="DW23" s="212">
        <v>937</v>
      </c>
      <c r="DX23" s="212">
        <v>2267</v>
      </c>
      <c r="DY23" s="212">
        <v>1582</v>
      </c>
      <c r="DZ23" s="212">
        <v>1104</v>
      </c>
      <c r="EA23" s="212">
        <v>942</v>
      </c>
      <c r="EB23" s="212">
        <v>1183</v>
      </c>
      <c r="EC23" s="212">
        <v>1152</v>
      </c>
      <c r="ED23" s="212">
        <v>3299</v>
      </c>
      <c r="EE23" s="212">
        <v>618</v>
      </c>
      <c r="EF23" s="212">
        <v>922</v>
      </c>
      <c r="EG23" s="212">
        <v>648</v>
      </c>
      <c r="EH23" s="212">
        <v>1023</v>
      </c>
      <c r="EI23" s="212">
        <v>1463</v>
      </c>
      <c r="EJ23" s="212">
        <v>1906</v>
      </c>
      <c r="EK23" s="212">
        <v>2076</v>
      </c>
      <c r="EL23" s="212">
        <v>2693</v>
      </c>
      <c r="EM23" s="212">
        <v>1639</v>
      </c>
      <c r="EN23" s="212">
        <v>1100</v>
      </c>
      <c r="EO23" s="212">
        <v>937</v>
      </c>
      <c r="EP23" s="212">
        <v>970</v>
      </c>
      <c r="EQ23" s="212">
        <v>1822</v>
      </c>
      <c r="ER23" s="212">
        <v>470</v>
      </c>
      <c r="ES23" s="212">
        <v>357</v>
      </c>
      <c r="ET23" s="212">
        <v>1138</v>
      </c>
      <c r="EU23" s="212">
        <v>1087</v>
      </c>
      <c r="EV23" s="212">
        <v>676</v>
      </c>
      <c r="EW23" s="212">
        <v>2031</v>
      </c>
      <c r="EX23" s="212">
        <v>1258</v>
      </c>
      <c r="EY23" s="212">
        <v>1407</v>
      </c>
      <c r="EZ23" s="212">
        <v>771</v>
      </c>
      <c r="FA23" s="212">
        <v>472</v>
      </c>
      <c r="FB23" s="212">
        <v>411</v>
      </c>
      <c r="FC23" s="212">
        <v>2959</v>
      </c>
      <c r="FD23" s="212">
        <v>1306</v>
      </c>
      <c r="FE23" s="212">
        <v>1077</v>
      </c>
      <c r="FF23" s="212">
        <v>2850</v>
      </c>
      <c r="FG23" s="212">
        <v>2573</v>
      </c>
      <c r="FH23" s="212">
        <v>2095</v>
      </c>
      <c r="FI23" s="212">
        <v>4197</v>
      </c>
      <c r="FJ23" s="212">
        <v>1544</v>
      </c>
      <c r="FK23" s="212">
        <v>554</v>
      </c>
      <c r="FL23" s="212">
        <v>860</v>
      </c>
      <c r="FM23" s="212">
        <v>1489</v>
      </c>
      <c r="FN23" s="212">
        <v>337</v>
      </c>
      <c r="FO23" s="212">
        <v>1084</v>
      </c>
      <c r="FP23" s="212">
        <v>879</v>
      </c>
      <c r="FQ23" s="212">
        <v>428</v>
      </c>
      <c r="FR23" s="212">
        <v>418</v>
      </c>
      <c r="FS23" s="212">
        <v>594</v>
      </c>
      <c r="FT23" s="212">
        <v>1429</v>
      </c>
      <c r="FU23" s="212">
        <v>2888</v>
      </c>
      <c r="FV23" s="212">
        <v>718</v>
      </c>
      <c r="FW23" s="212">
        <v>717</v>
      </c>
      <c r="FX23" s="212">
        <v>484</v>
      </c>
      <c r="FY23" s="212">
        <v>720</v>
      </c>
      <c r="FZ23" s="212">
        <v>664</v>
      </c>
      <c r="GA23" s="212">
        <v>546</v>
      </c>
      <c r="GB23" s="212">
        <v>336</v>
      </c>
      <c r="GC23" s="212">
        <v>597</v>
      </c>
      <c r="GD23" s="212">
        <v>742</v>
      </c>
      <c r="GE23" s="212">
        <v>1384</v>
      </c>
      <c r="GF23" s="212">
        <v>493</v>
      </c>
      <c r="GG23" s="212">
        <v>1858</v>
      </c>
      <c r="GH23" s="212">
        <v>1039</v>
      </c>
      <c r="GI23" s="212">
        <v>952</v>
      </c>
      <c r="GJ23" s="212">
        <v>900</v>
      </c>
      <c r="GK23" s="212">
        <v>769</v>
      </c>
      <c r="GL23" s="212">
        <v>1715</v>
      </c>
      <c r="GM23" s="212">
        <v>468</v>
      </c>
      <c r="GN23" s="212">
        <v>495</v>
      </c>
      <c r="GO23" s="212">
        <v>1059</v>
      </c>
      <c r="GP23" s="212">
        <v>412</v>
      </c>
      <c r="GQ23" s="212">
        <v>1786</v>
      </c>
      <c r="GR23" s="212">
        <v>725</v>
      </c>
      <c r="GS23" s="212">
        <v>436</v>
      </c>
      <c r="GT23" s="212">
        <v>3783</v>
      </c>
      <c r="GU23" s="212">
        <v>2410</v>
      </c>
      <c r="GV23" s="212">
        <v>773</v>
      </c>
      <c r="GW23" s="212">
        <v>627</v>
      </c>
      <c r="GX23" s="212">
        <v>526</v>
      </c>
      <c r="GY23" s="212">
        <v>1281</v>
      </c>
      <c r="GZ23" s="212">
        <v>754</v>
      </c>
      <c r="HA23" s="212">
        <v>716</v>
      </c>
      <c r="HB23" s="212">
        <v>635</v>
      </c>
      <c r="HC23" s="212">
        <v>972</v>
      </c>
      <c r="HD23" s="212">
        <v>1132</v>
      </c>
      <c r="HE23" s="212">
        <v>409</v>
      </c>
      <c r="HF23" s="212">
        <v>1073</v>
      </c>
      <c r="HG23" s="212">
        <v>387</v>
      </c>
      <c r="HH23" s="212">
        <v>1903</v>
      </c>
      <c r="HI23" s="212">
        <v>1912</v>
      </c>
      <c r="HJ23" s="212">
        <v>1281</v>
      </c>
      <c r="HK23" s="212">
        <v>788</v>
      </c>
      <c r="HL23" s="212">
        <v>1508</v>
      </c>
      <c r="HM23" s="212">
        <v>1939</v>
      </c>
      <c r="HN23" s="212">
        <v>960</v>
      </c>
      <c r="HO23" s="212">
        <v>1014</v>
      </c>
      <c r="HP23" s="212">
        <v>491</v>
      </c>
      <c r="HQ23" s="212">
        <v>219</v>
      </c>
      <c r="HR23" s="212">
        <v>800</v>
      </c>
      <c r="HS23" s="212">
        <v>629</v>
      </c>
      <c r="HT23" s="212">
        <v>726</v>
      </c>
      <c r="HU23" s="212">
        <v>484</v>
      </c>
      <c r="HV23" s="212">
        <v>467</v>
      </c>
      <c r="HW23" s="212">
        <v>744</v>
      </c>
      <c r="HX23" s="212">
        <v>753</v>
      </c>
      <c r="HY23" s="212">
        <v>1572</v>
      </c>
      <c r="HZ23" s="212">
        <v>958</v>
      </c>
      <c r="IA23" s="212">
        <v>762</v>
      </c>
      <c r="IB23" s="212">
        <v>645</v>
      </c>
      <c r="IC23" s="212">
        <v>727</v>
      </c>
      <c r="ID23" s="212">
        <v>1605</v>
      </c>
      <c r="IE23" s="212">
        <v>272</v>
      </c>
      <c r="IF23" s="212">
        <v>272</v>
      </c>
      <c r="IG23" s="212">
        <v>498</v>
      </c>
      <c r="IH23" s="212">
        <v>331</v>
      </c>
      <c r="II23" s="212">
        <v>542</v>
      </c>
      <c r="IJ23" s="212">
        <v>470</v>
      </c>
      <c r="IK23" s="212">
        <v>391</v>
      </c>
      <c r="IL23" s="212">
        <v>246</v>
      </c>
      <c r="IM23" s="212">
        <v>227</v>
      </c>
      <c r="IN23" s="212">
        <v>433</v>
      </c>
      <c r="IO23" s="212">
        <v>610</v>
      </c>
      <c r="IP23" s="212">
        <v>4444</v>
      </c>
      <c r="IQ23" s="212">
        <v>1714</v>
      </c>
      <c r="IR23" s="212">
        <v>1131</v>
      </c>
      <c r="IS23" s="212">
        <v>460</v>
      </c>
      <c r="IT23" s="212">
        <v>950</v>
      </c>
      <c r="IU23" s="212">
        <v>706</v>
      </c>
      <c r="IV23" s="212">
        <v>548</v>
      </c>
      <c r="IW23" s="212">
        <v>1010</v>
      </c>
      <c r="IX23" s="212">
        <v>1578</v>
      </c>
      <c r="IY23" s="212">
        <v>3741</v>
      </c>
      <c r="IZ23" s="212">
        <v>646</v>
      </c>
      <c r="JA23" s="212">
        <v>786</v>
      </c>
      <c r="JB23" s="212">
        <v>1180</v>
      </c>
      <c r="JC23" s="212">
        <v>1013</v>
      </c>
      <c r="JD23" s="212">
        <v>1796</v>
      </c>
      <c r="JE23" s="212">
        <v>583</v>
      </c>
      <c r="JF23" s="212">
        <v>262</v>
      </c>
      <c r="JG23" s="212">
        <v>394</v>
      </c>
      <c r="JH23" s="212">
        <v>616</v>
      </c>
      <c r="JI23" s="212">
        <v>599</v>
      </c>
    </row>
    <row r="24" spans="1:269" ht="23.25" customHeight="1" x14ac:dyDescent="0.3">
      <c r="A24" s="200"/>
      <c r="B24" s="73" t="s">
        <v>2</v>
      </c>
      <c r="C24" s="212">
        <v>792658</v>
      </c>
      <c r="D24" s="212">
        <v>355638</v>
      </c>
      <c r="E24" s="212">
        <v>140153</v>
      </c>
      <c r="F24" s="212">
        <v>132810</v>
      </c>
      <c r="G24" s="212">
        <v>164057</v>
      </c>
      <c r="H24" s="357"/>
      <c r="I24" s="212">
        <v>43900</v>
      </c>
      <c r="J24" s="212">
        <v>20500</v>
      </c>
      <c r="K24" s="212">
        <v>26700</v>
      </c>
      <c r="L24" s="212">
        <v>21400</v>
      </c>
      <c r="M24" s="212">
        <v>12700</v>
      </c>
      <c r="N24" s="212">
        <v>10000</v>
      </c>
      <c r="O24" s="212">
        <v>10400</v>
      </c>
      <c r="P24" s="212">
        <v>11100</v>
      </c>
      <c r="Q24" s="212">
        <v>7040</v>
      </c>
      <c r="R24" s="212">
        <v>8140</v>
      </c>
      <c r="S24" s="212">
        <v>5310</v>
      </c>
      <c r="T24" s="212">
        <v>4810</v>
      </c>
      <c r="U24" s="212">
        <v>4050</v>
      </c>
      <c r="V24" s="212">
        <v>3460</v>
      </c>
      <c r="W24" s="212">
        <v>4690</v>
      </c>
      <c r="X24" s="212">
        <v>4320</v>
      </c>
      <c r="Y24" s="212">
        <v>5010</v>
      </c>
      <c r="Z24" s="212">
        <v>4430</v>
      </c>
      <c r="AA24" s="212">
        <v>3570</v>
      </c>
      <c r="AB24" s="212">
        <v>4240</v>
      </c>
      <c r="AC24" s="212">
        <v>2480</v>
      </c>
      <c r="AD24" s="212">
        <v>4160</v>
      </c>
      <c r="AE24" s="212">
        <v>2830</v>
      </c>
      <c r="AF24" s="212">
        <v>2880</v>
      </c>
      <c r="AG24" s="212">
        <v>2210</v>
      </c>
      <c r="AH24" s="212">
        <v>2210</v>
      </c>
      <c r="AI24" s="212">
        <v>1330</v>
      </c>
      <c r="AJ24" s="212">
        <v>1690</v>
      </c>
      <c r="AK24" s="212">
        <v>6470</v>
      </c>
      <c r="AL24" s="212">
        <v>4780</v>
      </c>
      <c r="AM24" s="212">
        <v>4890</v>
      </c>
      <c r="AN24" s="212">
        <v>1140</v>
      </c>
      <c r="AO24" s="212">
        <v>858</v>
      </c>
      <c r="AP24" s="212">
        <v>3390</v>
      </c>
      <c r="AQ24" s="212">
        <v>1780</v>
      </c>
      <c r="AR24" s="212">
        <v>3850</v>
      </c>
      <c r="AS24" s="212">
        <v>7830</v>
      </c>
      <c r="AT24" s="212">
        <v>5460</v>
      </c>
      <c r="AU24" s="212">
        <v>2620</v>
      </c>
      <c r="AV24" s="212">
        <v>1810</v>
      </c>
      <c r="AW24" s="212">
        <v>6250</v>
      </c>
      <c r="AX24" s="212">
        <v>4140</v>
      </c>
      <c r="AY24" s="212">
        <v>3270</v>
      </c>
      <c r="AZ24" s="212">
        <v>2030</v>
      </c>
      <c r="BA24" s="212">
        <v>2320</v>
      </c>
      <c r="BB24" s="212">
        <v>2240</v>
      </c>
      <c r="BC24" s="212">
        <v>2280</v>
      </c>
      <c r="BD24" s="212">
        <v>18300</v>
      </c>
      <c r="BE24" s="212">
        <v>12100</v>
      </c>
      <c r="BF24" s="212">
        <v>6100</v>
      </c>
      <c r="BG24" s="212">
        <v>3450</v>
      </c>
      <c r="BH24" s="212">
        <v>4000</v>
      </c>
      <c r="BI24" s="212">
        <v>2280</v>
      </c>
      <c r="BJ24" s="212">
        <v>4210</v>
      </c>
      <c r="BK24" s="212">
        <v>2230</v>
      </c>
      <c r="BL24" s="212">
        <v>16600</v>
      </c>
      <c r="BM24" s="212">
        <v>13640</v>
      </c>
      <c r="BN24" s="212">
        <v>10407</v>
      </c>
      <c r="BO24" s="212">
        <v>6080</v>
      </c>
      <c r="BP24" s="212">
        <v>4260</v>
      </c>
      <c r="BQ24" s="212">
        <v>3990</v>
      </c>
      <c r="BR24" s="212">
        <v>3440</v>
      </c>
      <c r="BS24" s="212">
        <v>3080</v>
      </c>
      <c r="BT24" s="212">
        <v>2730</v>
      </c>
      <c r="BU24" s="212">
        <v>2600</v>
      </c>
      <c r="BV24" s="212">
        <v>2490</v>
      </c>
      <c r="BW24" s="212">
        <v>1700</v>
      </c>
      <c r="BX24" s="212">
        <v>1560</v>
      </c>
      <c r="BY24" s="212">
        <v>1000</v>
      </c>
      <c r="BZ24" s="212">
        <v>2740</v>
      </c>
      <c r="CA24" s="212">
        <v>1760</v>
      </c>
      <c r="CB24" s="212">
        <v>1570</v>
      </c>
      <c r="CC24" s="212">
        <v>1240</v>
      </c>
      <c r="CD24" s="212">
        <v>950</v>
      </c>
      <c r="CE24" s="212">
        <v>850</v>
      </c>
      <c r="CF24" s="212">
        <v>800</v>
      </c>
      <c r="CG24" s="212">
        <v>800</v>
      </c>
      <c r="CH24" s="212">
        <v>770</v>
      </c>
      <c r="CI24" s="212">
        <v>740</v>
      </c>
      <c r="CJ24" s="212">
        <v>600</v>
      </c>
      <c r="CK24" s="212">
        <v>450</v>
      </c>
      <c r="CL24" s="212">
        <v>370</v>
      </c>
      <c r="CM24" s="212">
        <v>350</v>
      </c>
      <c r="CN24" s="212">
        <v>200</v>
      </c>
      <c r="CO24" s="212">
        <v>160</v>
      </c>
      <c r="CP24" s="212">
        <v>5310</v>
      </c>
      <c r="CQ24" s="212">
        <v>2080</v>
      </c>
      <c r="CR24" s="212">
        <v>15500</v>
      </c>
      <c r="CS24" s="212">
        <v>8930</v>
      </c>
      <c r="CT24" s="212">
        <v>6640</v>
      </c>
      <c r="CU24" s="212">
        <v>4406</v>
      </c>
      <c r="CV24" s="212">
        <v>3020</v>
      </c>
      <c r="CW24" s="212">
        <v>4700</v>
      </c>
      <c r="CX24" s="212">
        <v>1640</v>
      </c>
      <c r="CY24" s="212">
        <v>17400</v>
      </c>
      <c r="CZ24" s="212">
        <v>15710</v>
      </c>
      <c r="DA24" s="212">
        <v>13700</v>
      </c>
      <c r="DB24" s="212">
        <v>11410</v>
      </c>
      <c r="DC24" s="212">
        <v>10600</v>
      </c>
      <c r="DD24" s="212">
        <v>8700</v>
      </c>
      <c r="DE24" s="212">
        <v>8250</v>
      </c>
      <c r="DF24" s="212">
        <v>7340</v>
      </c>
      <c r="DG24" s="212">
        <v>4660</v>
      </c>
      <c r="DH24" s="212">
        <v>4590</v>
      </c>
      <c r="DI24" s="212">
        <v>3810</v>
      </c>
      <c r="DJ24" s="212">
        <v>3750</v>
      </c>
      <c r="DK24" s="212">
        <v>2830</v>
      </c>
      <c r="DL24" s="212">
        <v>2690</v>
      </c>
      <c r="DM24" s="212">
        <v>10790</v>
      </c>
      <c r="DN24" s="212">
        <v>3430</v>
      </c>
      <c r="DO24" s="212">
        <v>2170</v>
      </c>
      <c r="DP24" s="212">
        <v>650</v>
      </c>
      <c r="DQ24" s="212">
        <v>330</v>
      </c>
      <c r="DR24" s="212">
        <v>3400</v>
      </c>
      <c r="DS24" s="212">
        <v>989</v>
      </c>
      <c r="DT24" s="212">
        <v>713</v>
      </c>
      <c r="DU24" s="212">
        <v>750</v>
      </c>
      <c r="DV24" s="212">
        <v>746</v>
      </c>
      <c r="DW24" s="212">
        <v>939</v>
      </c>
      <c r="DX24" s="212">
        <v>2280</v>
      </c>
      <c r="DY24" s="212">
        <v>1590</v>
      </c>
      <c r="DZ24" s="212">
        <v>1110</v>
      </c>
      <c r="EA24" s="212">
        <v>947</v>
      </c>
      <c r="EB24" s="212">
        <v>1190</v>
      </c>
      <c r="EC24" s="212">
        <v>1160</v>
      </c>
      <c r="ED24" s="212">
        <v>3320</v>
      </c>
      <c r="EE24" s="212">
        <v>623</v>
      </c>
      <c r="EF24" s="212">
        <v>928</v>
      </c>
      <c r="EG24" s="212">
        <v>652</v>
      </c>
      <c r="EH24" s="212">
        <v>1030</v>
      </c>
      <c r="EI24" s="212">
        <v>1470</v>
      </c>
      <c r="EJ24" s="212">
        <v>1920</v>
      </c>
      <c r="EK24" s="212">
        <v>2090</v>
      </c>
      <c r="EL24" s="212">
        <v>2710</v>
      </c>
      <c r="EM24" s="212">
        <v>1650</v>
      </c>
      <c r="EN24" s="212">
        <v>1100</v>
      </c>
      <c r="EO24" s="212">
        <v>938</v>
      </c>
      <c r="EP24" s="212">
        <v>972</v>
      </c>
      <c r="EQ24" s="212">
        <v>1830</v>
      </c>
      <c r="ER24" s="212">
        <v>469</v>
      </c>
      <c r="ES24" s="212">
        <v>359</v>
      </c>
      <c r="ET24" s="212">
        <v>1140</v>
      </c>
      <c r="EU24" s="212">
        <v>1090</v>
      </c>
      <c r="EV24" s="212">
        <v>679</v>
      </c>
      <c r="EW24" s="212">
        <v>2040</v>
      </c>
      <c r="EX24" s="212">
        <v>1260</v>
      </c>
      <c r="EY24" s="212">
        <v>1410</v>
      </c>
      <c r="EZ24" s="212">
        <v>775</v>
      </c>
      <c r="FA24" s="212">
        <v>474</v>
      </c>
      <c r="FB24" s="212">
        <v>414</v>
      </c>
      <c r="FC24" s="212">
        <v>2970</v>
      </c>
      <c r="FD24" s="212">
        <v>1310</v>
      </c>
      <c r="FE24" s="212">
        <v>1080</v>
      </c>
      <c r="FF24" s="212">
        <v>2850</v>
      </c>
      <c r="FG24" s="212">
        <v>2570</v>
      </c>
      <c r="FH24" s="212">
        <v>2100</v>
      </c>
      <c r="FI24" s="212">
        <v>4220</v>
      </c>
      <c r="FJ24" s="212">
        <v>1550</v>
      </c>
      <c r="FK24" s="212">
        <v>557</v>
      </c>
      <c r="FL24" s="212">
        <v>866</v>
      </c>
      <c r="FM24" s="212">
        <v>1490</v>
      </c>
      <c r="FN24" s="212">
        <v>338</v>
      </c>
      <c r="FO24" s="212">
        <v>1090</v>
      </c>
      <c r="FP24" s="212">
        <v>885</v>
      </c>
      <c r="FQ24" s="212">
        <v>430</v>
      </c>
      <c r="FR24" s="212">
        <v>421</v>
      </c>
      <c r="FS24" s="212">
        <v>594</v>
      </c>
      <c r="FT24" s="212">
        <v>1430</v>
      </c>
      <c r="FU24" s="212">
        <v>2900</v>
      </c>
      <c r="FV24" s="212">
        <v>718</v>
      </c>
      <c r="FW24" s="212">
        <v>717</v>
      </c>
      <c r="FX24" s="212">
        <v>483</v>
      </c>
      <c r="FY24" s="212">
        <v>724</v>
      </c>
      <c r="FZ24" s="212">
        <v>667</v>
      </c>
      <c r="GA24" s="212">
        <v>549</v>
      </c>
      <c r="GB24" s="212">
        <v>338</v>
      </c>
      <c r="GC24" s="212">
        <v>597</v>
      </c>
      <c r="GD24" s="212">
        <v>746</v>
      </c>
      <c r="GE24" s="212">
        <v>1390</v>
      </c>
      <c r="GF24" s="212">
        <v>494</v>
      </c>
      <c r="GG24" s="212">
        <v>1860</v>
      </c>
      <c r="GH24" s="212">
        <v>1040</v>
      </c>
      <c r="GI24" s="212">
        <v>951</v>
      </c>
      <c r="GJ24" s="212">
        <v>905</v>
      </c>
      <c r="GK24" s="212">
        <v>774</v>
      </c>
      <c r="GL24" s="212">
        <v>1720</v>
      </c>
      <c r="GM24" s="212">
        <v>489</v>
      </c>
      <c r="GN24" s="212">
        <v>498</v>
      </c>
      <c r="GO24" s="212">
        <v>1060</v>
      </c>
      <c r="GP24" s="212">
        <v>414</v>
      </c>
      <c r="GQ24" s="212">
        <v>1790</v>
      </c>
      <c r="GR24" s="212">
        <v>730</v>
      </c>
      <c r="GS24" s="212">
        <v>437</v>
      </c>
      <c r="GT24" s="212">
        <v>3800</v>
      </c>
      <c r="GU24" s="212">
        <v>2420</v>
      </c>
      <c r="GV24" s="212">
        <v>779</v>
      </c>
      <c r="GW24" s="212">
        <v>632</v>
      </c>
      <c r="GX24" s="212">
        <v>528</v>
      </c>
      <c r="GY24" s="212">
        <v>1290</v>
      </c>
      <c r="GZ24" s="212">
        <v>758</v>
      </c>
      <c r="HA24" s="212">
        <v>722</v>
      </c>
      <c r="HB24" s="212">
        <v>640</v>
      </c>
      <c r="HC24" s="212">
        <v>981</v>
      </c>
      <c r="HD24" s="212">
        <v>1140</v>
      </c>
      <c r="HE24" s="212">
        <v>409</v>
      </c>
      <c r="HF24" s="212">
        <v>1080</v>
      </c>
      <c r="HG24" s="212">
        <v>384</v>
      </c>
      <c r="HH24" s="212">
        <v>1910</v>
      </c>
      <c r="HI24" s="212">
        <v>1910</v>
      </c>
      <c r="HJ24" s="212">
        <v>1280</v>
      </c>
      <c r="HK24" s="212">
        <v>791</v>
      </c>
      <c r="HL24" s="212">
        <v>1520</v>
      </c>
      <c r="HM24" s="212">
        <v>1940</v>
      </c>
      <c r="HN24" s="212">
        <v>962</v>
      </c>
      <c r="HO24" s="212">
        <v>1020</v>
      </c>
      <c r="HP24" s="212">
        <v>493</v>
      </c>
      <c r="HQ24" s="212">
        <v>227</v>
      </c>
      <c r="HR24" s="212">
        <v>804</v>
      </c>
      <c r="HS24" s="212">
        <v>633</v>
      </c>
      <c r="HT24" s="212">
        <v>730</v>
      </c>
      <c r="HU24" s="212">
        <v>488</v>
      </c>
      <c r="HV24" s="212">
        <v>469</v>
      </c>
      <c r="HW24" s="212">
        <v>747</v>
      </c>
      <c r="HX24" s="212">
        <v>761</v>
      </c>
      <c r="HY24" s="212">
        <v>1580</v>
      </c>
      <c r="HZ24" s="212">
        <v>920</v>
      </c>
      <c r="IA24" s="212">
        <v>720</v>
      </c>
      <c r="IB24" s="212">
        <v>652</v>
      </c>
      <c r="IC24" s="212">
        <v>735</v>
      </c>
      <c r="ID24" s="212">
        <v>1620</v>
      </c>
      <c r="IE24" s="212">
        <v>273</v>
      </c>
      <c r="IF24" s="212">
        <v>274</v>
      </c>
      <c r="IG24" s="212">
        <v>502</v>
      </c>
      <c r="IH24" s="212">
        <v>334</v>
      </c>
      <c r="II24" s="212">
        <v>547</v>
      </c>
      <c r="IJ24" s="212">
        <v>475</v>
      </c>
      <c r="IK24" s="212">
        <v>394</v>
      </c>
      <c r="IL24" s="212">
        <v>249</v>
      </c>
      <c r="IM24" s="212">
        <v>229</v>
      </c>
      <c r="IN24" s="212">
        <v>437</v>
      </c>
      <c r="IO24" s="212">
        <v>616</v>
      </c>
      <c r="IP24" s="212">
        <v>4480</v>
      </c>
      <c r="IQ24" s="212">
        <v>1730</v>
      </c>
      <c r="IR24" s="212">
        <v>1140</v>
      </c>
      <c r="IS24" s="212">
        <v>466</v>
      </c>
      <c r="IT24" s="212">
        <v>949</v>
      </c>
      <c r="IU24" s="212">
        <v>712</v>
      </c>
      <c r="IV24" s="212">
        <v>553</v>
      </c>
      <c r="IW24" s="212">
        <v>1020</v>
      </c>
      <c r="IX24" s="212">
        <v>1590</v>
      </c>
      <c r="IY24" s="212">
        <v>3770</v>
      </c>
      <c r="IZ24" s="212">
        <v>652</v>
      </c>
      <c r="JA24" s="212">
        <v>794</v>
      </c>
      <c r="JB24" s="212">
        <v>1190</v>
      </c>
      <c r="JC24" s="212">
        <v>1020</v>
      </c>
      <c r="JD24" s="212">
        <v>1810</v>
      </c>
      <c r="JE24" s="212">
        <v>588</v>
      </c>
      <c r="JF24" s="212">
        <v>265</v>
      </c>
      <c r="JG24" s="212">
        <v>398</v>
      </c>
      <c r="JH24" s="212">
        <v>622</v>
      </c>
      <c r="JI24" s="212">
        <v>604</v>
      </c>
    </row>
    <row r="25" spans="1:269" ht="16.95" customHeight="1" x14ac:dyDescent="0.3">
      <c r="A25" s="24"/>
      <c r="B25" s="24" t="s">
        <v>65</v>
      </c>
      <c r="C25" s="25"/>
      <c r="D25" s="25"/>
      <c r="E25" s="25"/>
      <c r="F25" s="25"/>
      <c r="G25" s="25"/>
      <c r="H25" s="25"/>
      <c r="I25" s="25"/>
      <c r="J25" s="26"/>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6"/>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6"/>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7"/>
      <c r="EU25" s="27"/>
      <c r="EV25" s="27"/>
      <c r="EW25" s="27"/>
      <c r="EX25" s="27"/>
      <c r="EY25" s="27"/>
      <c r="EZ25" s="27"/>
      <c r="FA25" s="27"/>
      <c r="FB25" s="27"/>
      <c r="FC25" s="27"/>
      <c r="FD25" s="27"/>
      <c r="FE25" s="27"/>
      <c r="FF25" s="27"/>
      <c r="FG25" s="27"/>
      <c r="FH25" s="27"/>
      <c r="FI25" s="27"/>
      <c r="FJ25" s="27"/>
      <c r="FK25" s="27"/>
      <c r="FL25" s="27"/>
      <c r="FM25" s="27"/>
      <c r="FN25" s="27"/>
      <c r="FO25" s="27"/>
      <c r="FP25" s="26"/>
      <c r="FQ25" s="27"/>
      <c r="FR25" s="27"/>
      <c r="FS25" s="27"/>
      <c r="FT25" s="27"/>
      <c r="FU25" s="27"/>
      <c r="FV25" s="27"/>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c r="GY25" s="27"/>
      <c r="GZ25" s="27"/>
      <c r="HA25" s="27"/>
      <c r="HB25" s="27"/>
      <c r="HC25" s="27"/>
      <c r="HD25" s="27"/>
      <c r="HE25" s="27"/>
      <c r="HF25" s="27"/>
      <c r="HG25" s="27"/>
      <c r="HH25" s="27"/>
      <c r="HI25" s="27"/>
      <c r="HJ25" s="27"/>
      <c r="HK25" s="27"/>
      <c r="HL25" s="27"/>
      <c r="HM25" s="27"/>
      <c r="HN25" s="27"/>
      <c r="HO25" s="27"/>
      <c r="HP25" s="27"/>
      <c r="HQ25" s="27"/>
      <c r="HR25" s="27"/>
      <c r="HS25" s="27"/>
      <c r="HT25" s="27"/>
      <c r="HU25" s="27"/>
      <c r="HV25" s="27"/>
      <c r="HW25" s="27"/>
      <c r="HX25" s="27"/>
      <c r="HY25" s="27"/>
      <c r="HZ25" s="27"/>
      <c r="IA25" s="27"/>
      <c r="IB25" s="27"/>
      <c r="IC25" s="27"/>
      <c r="ID25" s="27"/>
      <c r="IE25" s="27"/>
      <c r="IF25" s="27"/>
      <c r="IG25" s="27"/>
      <c r="IH25" s="27"/>
      <c r="II25" s="27"/>
      <c r="IJ25" s="27"/>
      <c r="IK25" s="27"/>
      <c r="IL25" s="27"/>
      <c r="IM25" s="27"/>
      <c r="IN25" s="27"/>
      <c r="IO25" s="27"/>
      <c r="IP25" s="27"/>
      <c r="IQ25" s="27"/>
      <c r="IR25" s="27"/>
      <c r="IS25" s="27"/>
      <c r="IT25" s="27"/>
      <c r="IU25" s="27"/>
      <c r="IV25" s="27"/>
      <c r="IW25" s="27"/>
      <c r="IX25" s="27"/>
      <c r="IY25" s="27"/>
      <c r="IZ25" s="27"/>
      <c r="JA25" s="27"/>
      <c r="JB25" s="27"/>
      <c r="JC25" s="27"/>
      <c r="JD25" s="27"/>
      <c r="JE25" s="27"/>
      <c r="JF25" s="27"/>
      <c r="JG25" s="27"/>
      <c r="JH25" s="27"/>
      <c r="JI25" s="27"/>
    </row>
    <row r="26" spans="1:269" ht="15.6" customHeight="1" x14ac:dyDescent="0.3">
      <c r="A26" s="24"/>
      <c r="B26" s="24"/>
      <c r="C26" s="25"/>
      <c r="D26" s="25"/>
      <c r="E26" s="25"/>
      <c r="F26" s="25"/>
      <c r="G26" s="25"/>
      <c r="H26" s="25"/>
      <c r="I26" s="25"/>
      <c r="J26" s="26"/>
      <c r="K26" s="28"/>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6"/>
      <c r="BM26" s="28"/>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6"/>
      <c r="DO26" s="28"/>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7"/>
      <c r="FJ26" s="27"/>
      <c r="FK26" s="27"/>
      <c r="FL26" s="27"/>
      <c r="FM26" s="27"/>
      <c r="FN26" s="27"/>
      <c r="FO26" s="27"/>
      <c r="FP26" s="26"/>
      <c r="FQ26" s="28"/>
      <c r="FR26" s="27"/>
      <c r="FS26" s="27"/>
      <c r="FT26" s="27"/>
      <c r="FU26" s="27"/>
      <c r="FV26" s="27"/>
      <c r="FW26" s="27"/>
      <c r="FX26" s="27"/>
      <c r="FY26" s="27"/>
      <c r="FZ26" s="27"/>
      <c r="GA26" s="27"/>
      <c r="GB26" s="27"/>
      <c r="GC26" s="27"/>
      <c r="GD26" s="27"/>
      <c r="GE26" s="27"/>
      <c r="GF26" s="27"/>
      <c r="GG26" s="27"/>
      <c r="GH26" s="27"/>
      <c r="GI26" s="27"/>
      <c r="GJ26" s="27"/>
      <c r="GK26" s="27"/>
      <c r="GL26" s="27"/>
      <c r="GM26" s="27"/>
      <c r="GN26" s="27"/>
      <c r="GO26" s="27"/>
      <c r="GP26" s="27"/>
      <c r="GQ26" s="27"/>
      <c r="GR26" s="27"/>
      <c r="GS26" s="27"/>
      <c r="GT26" s="27"/>
      <c r="GU26" s="27"/>
      <c r="GV26" s="27"/>
      <c r="GW26" s="27"/>
      <c r="GX26" s="27"/>
      <c r="GY26" s="27"/>
      <c r="GZ26" s="27"/>
      <c r="HA26" s="27"/>
      <c r="HB26" s="27"/>
      <c r="HC26" s="27"/>
      <c r="HD26" s="27"/>
      <c r="HE26" s="27"/>
      <c r="HF26" s="27"/>
      <c r="HG26" s="27"/>
      <c r="HH26" s="27"/>
      <c r="HI26" s="27"/>
      <c r="HJ26" s="27"/>
      <c r="HK26" s="27"/>
      <c r="HL26" s="27"/>
      <c r="HM26" s="27"/>
      <c r="HN26" s="27"/>
      <c r="HO26" s="27"/>
      <c r="HP26" s="27"/>
      <c r="HQ26" s="27"/>
      <c r="HR26" s="27"/>
      <c r="HS26" s="27"/>
      <c r="HT26" s="27"/>
      <c r="HU26" s="27"/>
      <c r="HV26" s="27"/>
      <c r="HW26" s="27"/>
      <c r="HX26" s="27"/>
      <c r="HY26" s="27"/>
      <c r="HZ26" s="27"/>
      <c r="IA26" s="27"/>
      <c r="IB26" s="27"/>
      <c r="IC26" s="27"/>
      <c r="ID26" s="27"/>
      <c r="IE26" s="27"/>
      <c r="IF26" s="27"/>
      <c r="IG26" s="27"/>
      <c r="IH26" s="27"/>
      <c r="II26" s="27"/>
      <c r="IJ26" s="27"/>
      <c r="IK26" s="27"/>
      <c r="IL26" s="27"/>
      <c r="IM26" s="27"/>
      <c r="IN26" s="27"/>
      <c r="IO26" s="27"/>
      <c r="IP26" s="27"/>
      <c r="IQ26" s="27"/>
      <c r="IR26" s="27"/>
      <c r="IS26" s="27"/>
      <c r="IT26" s="27"/>
      <c r="IU26" s="27"/>
      <c r="IV26" s="27"/>
      <c r="IW26" s="27"/>
      <c r="IX26" s="27"/>
      <c r="IY26" s="27"/>
      <c r="IZ26" s="27"/>
      <c r="JA26" s="27"/>
      <c r="JB26" s="27"/>
      <c r="JC26" s="27"/>
      <c r="JD26" s="27"/>
      <c r="JE26" s="27"/>
      <c r="JF26" s="27"/>
      <c r="JG26" s="27"/>
      <c r="JH26" s="27"/>
      <c r="JI26" s="27"/>
    </row>
  </sheetData>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83"/>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2" customHeight="1" x14ac:dyDescent="0.2"/>
  <cols>
    <col min="1" max="1" width="3.109375" style="39" customWidth="1"/>
    <col min="2" max="2" width="10.88671875" style="48" customWidth="1"/>
    <col min="3" max="3" width="33.77734375" style="43" customWidth="1"/>
    <col min="4" max="5" width="15.21875" style="40" customWidth="1"/>
    <col min="6" max="6" width="15.21875" style="44" customWidth="1"/>
    <col min="7" max="7" width="15.21875" style="39" customWidth="1"/>
    <col min="8" max="9" width="15.21875" style="45" customWidth="1"/>
    <col min="10" max="10" width="31.21875" style="39" customWidth="1"/>
    <col min="11" max="11" width="9" style="39" customWidth="1"/>
    <col min="12" max="12" width="9" style="39"/>
    <col min="13" max="13" width="11.44140625" style="39" bestFit="1" customWidth="1"/>
    <col min="14" max="14" width="10.109375" style="39" bestFit="1" customWidth="1"/>
    <col min="15" max="16384" width="9" style="39"/>
  </cols>
  <sheetData>
    <row r="1" spans="2:14" ht="14.4" customHeight="1" x14ac:dyDescent="0.2">
      <c r="B1" s="42"/>
    </row>
    <row r="2" spans="2:14" s="29" customFormat="1" ht="20.399999999999999" customHeight="1" x14ac:dyDescent="0.2">
      <c r="B2" s="405" t="s">
        <v>67</v>
      </c>
      <c r="C2" s="408" t="s">
        <v>24</v>
      </c>
      <c r="D2" s="162"/>
      <c r="E2" s="403" t="s">
        <v>23</v>
      </c>
      <c r="F2" s="404"/>
      <c r="G2" s="411" t="s">
        <v>22</v>
      </c>
      <c r="H2" s="411"/>
      <c r="I2" s="411"/>
      <c r="J2" s="400" t="s">
        <v>25</v>
      </c>
    </row>
    <row r="3" spans="2:14" s="29" customFormat="1" ht="27" customHeight="1" x14ac:dyDescent="0.2">
      <c r="B3" s="406"/>
      <c r="C3" s="409"/>
      <c r="D3" s="30" t="s">
        <v>1458</v>
      </c>
      <c r="E3" s="31" t="s">
        <v>21</v>
      </c>
      <c r="F3" s="32" t="s">
        <v>59</v>
      </c>
      <c r="G3" s="33" t="s">
        <v>21</v>
      </c>
      <c r="H3" s="34" t="s">
        <v>20</v>
      </c>
      <c r="I3" s="34" t="s">
        <v>71</v>
      </c>
      <c r="J3" s="401"/>
    </row>
    <row r="4" spans="2:14" s="29" customFormat="1" ht="16.2" customHeight="1" x14ac:dyDescent="0.2">
      <c r="B4" s="407"/>
      <c r="C4" s="410"/>
      <c r="D4" s="35" t="s">
        <v>1160</v>
      </c>
      <c r="E4" s="35" t="s">
        <v>1160</v>
      </c>
      <c r="F4" s="36" t="s">
        <v>72</v>
      </c>
      <c r="G4" s="37" t="s">
        <v>1160</v>
      </c>
      <c r="H4" s="38" t="s">
        <v>18</v>
      </c>
      <c r="I4" s="38" t="s">
        <v>73</v>
      </c>
      <c r="J4" s="402"/>
    </row>
    <row r="5" spans="2:14" ht="16.2" customHeight="1" x14ac:dyDescent="0.2">
      <c r="B5" s="80" t="s">
        <v>74</v>
      </c>
      <c r="C5" s="157" t="s">
        <v>790</v>
      </c>
      <c r="D5" s="95">
        <v>44900</v>
      </c>
      <c r="E5" s="213">
        <v>46200</v>
      </c>
      <c r="F5" s="108">
        <v>3.8</v>
      </c>
      <c r="G5" s="95">
        <v>44400</v>
      </c>
      <c r="H5" s="126">
        <v>4</v>
      </c>
      <c r="I5" s="108">
        <v>4</v>
      </c>
      <c r="J5" s="157" t="s">
        <v>27</v>
      </c>
      <c r="M5" s="40"/>
      <c r="N5" s="41"/>
    </row>
    <row r="6" spans="2:14" ht="16.2" customHeight="1" x14ac:dyDescent="0.2">
      <c r="B6" s="81" t="s">
        <v>68</v>
      </c>
      <c r="C6" s="158" t="s">
        <v>127</v>
      </c>
      <c r="D6" s="214">
        <v>20500</v>
      </c>
      <c r="E6" s="215">
        <v>19800</v>
      </c>
      <c r="F6" s="109">
        <v>4.4000000000000004</v>
      </c>
      <c r="G6" s="96">
        <v>20800</v>
      </c>
      <c r="H6" s="109">
        <v>4.2</v>
      </c>
      <c r="I6" s="109">
        <v>4.5</v>
      </c>
      <c r="J6" s="158" t="s">
        <v>26</v>
      </c>
      <c r="M6" s="40"/>
      <c r="N6" s="41"/>
    </row>
    <row r="7" spans="2:14" ht="16.2" customHeight="1" x14ac:dyDescent="0.2">
      <c r="B7" s="82" t="s">
        <v>75</v>
      </c>
      <c r="C7" s="159" t="s">
        <v>128</v>
      </c>
      <c r="D7" s="216">
        <v>26700</v>
      </c>
      <c r="E7" s="217">
        <v>27000</v>
      </c>
      <c r="F7" s="110">
        <v>4.2</v>
      </c>
      <c r="G7" s="97">
        <v>26300</v>
      </c>
      <c r="H7" s="110">
        <v>3.9</v>
      </c>
      <c r="I7" s="110">
        <v>4.4000000000000004</v>
      </c>
      <c r="J7" s="159" t="s">
        <v>28</v>
      </c>
      <c r="M7" s="40"/>
      <c r="N7" s="41"/>
    </row>
    <row r="8" spans="2:14" ht="16.2" customHeight="1" x14ac:dyDescent="0.2">
      <c r="B8" s="81" t="s">
        <v>69</v>
      </c>
      <c r="C8" s="158" t="s">
        <v>129</v>
      </c>
      <c r="D8" s="214">
        <v>21300</v>
      </c>
      <c r="E8" s="215">
        <v>20700</v>
      </c>
      <c r="F8" s="109">
        <v>4.4000000000000004</v>
      </c>
      <c r="G8" s="96">
        <v>21600</v>
      </c>
      <c r="H8" s="109">
        <v>4.3</v>
      </c>
      <c r="I8" s="109">
        <v>4.5999999999999996</v>
      </c>
      <c r="J8" s="158" t="s">
        <v>27</v>
      </c>
      <c r="M8" s="40"/>
      <c r="N8" s="41"/>
    </row>
    <row r="9" spans="2:14" ht="16.2" customHeight="1" x14ac:dyDescent="0.2">
      <c r="B9" s="82" t="s">
        <v>76</v>
      </c>
      <c r="C9" s="159" t="s">
        <v>130</v>
      </c>
      <c r="D9" s="216">
        <v>12000</v>
      </c>
      <c r="E9" s="217">
        <v>12300</v>
      </c>
      <c r="F9" s="110">
        <v>4.0999999999999996</v>
      </c>
      <c r="G9" s="97">
        <v>11800</v>
      </c>
      <c r="H9" s="110">
        <v>4.0999999999999996</v>
      </c>
      <c r="I9" s="110">
        <v>4.3</v>
      </c>
      <c r="J9" s="159" t="s">
        <v>27</v>
      </c>
      <c r="M9" s="40"/>
      <c r="N9" s="41"/>
    </row>
    <row r="10" spans="2:14" ht="16.2" customHeight="1" x14ac:dyDescent="0.2">
      <c r="B10" s="81" t="s">
        <v>70</v>
      </c>
      <c r="C10" s="158" t="s">
        <v>131</v>
      </c>
      <c r="D10" s="214">
        <v>10300</v>
      </c>
      <c r="E10" s="215">
        <v>10400</v>
      </c>
      <c r="F10" s="109">
        <v>4.0999999999999996</v>
      </c>
      <c r="G10" s="96">
        <v>10100</v>
      </c>
      <c r="H10" s="109">
        <v>3.9</v>
      </c>
      <c r="I10" s="109">
        <v>4.3</v>
      </c>
      <c r="J10" s="158" t="s">
        <v>28</v>
      </c>
      <c r="M10" s="40"/>
      <c r="N10" s="41"/>
    </row>
    <row r="11" spans="2:14" ht="16.2" customHeight="1" x14ac:dyDescent="0.2">
      <c r="B11" s="82" t="s">
        <v>77</v>
      </c>
      <c r="C11" s="159" t="s">
        <v>132</v>
      </c>
      <c r="D11" s="216">
        <v>10400</v>
      </c>
      <c r="E11" s="217">
        <v>10600</v>
      </c>
      <c r="F11" s="110">
        <v>3.9</v>
      </c>
      <c r="G11" s="97">
        <v>10300</v>
      </c>
      <c r="H11" s="110">
        <v>3.7</v>
      </c>
      <c r="I11" s="110">
        <v>4.0999999999999996</v>
      </c>
      <c r="J11" s="159" t="s">
        <v>26</v>
      </c>
      <c r="M11" s="40"/>
      <c r="N11" s="41"/>
    </row>
    <row r="12" spans="2:14" ht="16.2" customHeight="1" x14ac:dyDescent="0.2">
      <c r="B12" s="81" t="s">
        <v>78</v>
      </c>
      <c r="C12" s="158" t="s">
        <v>133</v>
      </c>
      <c r="D12" s="214">
        <v>11100</v>
      </c>
      <c r="E12" s="215">
        <v>11300</v>
      </c>
      <c r="F12" s="109">
        <v>4.0999999999999996</v>
      </c>
      <c r="G12" s="96">
        <v>10900</v>
      </c>
      <c r="H12" s="109">
        <v>3.9</v>
      </c>
      <c r="I12" s="109">
        <v>4.3</v>
      </c>
      <c r="J12" s="158" t="s">
        <v>28</v>
      </c>
      <c r="M12" s="40"/>
      <c r="N12" s="41"/>
    </row>
    <row r="13" spans="2:14" ht="16.2" customHeight="1" x14ac:dyDescent="0.2">
      <c r="B13" s="82" t="s">
        <v>79</v>
      </c>
      <c r="C13" s="159" t="s">
        <v>134</v>
      </c>
      <c r="D13" s="216">
        <v>7090</v>
      </c>
      <c r="E13" s="217">
        <v>7250</v>
      </c>
      <c r="F13" s="110">
        <v>4.4000000000000004</v>
      </c>
      <c r="G13" s="97">
        <v>7020</v>
      </c>
      <c r="H13" s="110">
        <v>4.2</v>
      </c>
      <c r="I13" s="110">
        <v>4.5999999999999996</v>
      </c>
      <c r="J13" s="159" t="s">
        <v>26</v>
      </c>
      <c r="M13" s="40"/>
      <c r="N13" s="41"/>
    </row>
    <row r="14" spans="2:14" ht="16.2" customHeight="1" x14ac:dyDescent="0.2">
      <c r="B14" s="81" t="s">
        <v>80</v>
      </c>
      <c r="C14" s="158" t="s">
        <v>135</v>
      </c>
      <c r="D14" s="214">
        <v>7930</v>
      </c>
      <c r="E14" s="215">
        <v>8240</v>
      </c>
      <c r="F14" s="109">
        <v>4.5</v>
      </c>
      <c r="G14" s="96">
        <v>7930</v>
      </c>
      <c r="H14" s="109">
        <v>4.2</v>
      </c>
      <c r="I14" s="109">
        <v>4.8</v>
      </c>
      <c r="J14" s="158" t="s">
        <v>181</v>
      </c>
      <c r="M14" s="40"/>
      <c r="N14" s="41"/>
    </row>
    <row r="15" spans="2:14" ht="16.2" customHeight="1" x14ac:dyDescent="0.2">
      <c r="B15" s="82" t="s">
        <v>81</v>
      </c>
      <c r="C15" s="159" t="s">
        <v>136</v>
      </c>
      <c r="D15" s="216">
        <v>5320</v>
      </c>
      <c r="E15" s="217">
        <v>5410</v>
      </c>
      <c r="F15" s="110">
        <v>4</v>
      </c>
      <c r="G15" s="97">
        <v>5280</v>
      </c>
      <c r="H15" s="110">
        <v>3.8</v>
      </c>
      <c r="I15" s="110">
        <v>4.2</v>
      </c>
      <c r="J15" s="159" t="s">
        <v>26</v>
      </c>
      <c r="M15" s="40"/>
      <c r="N15" s="41"/>
    </row>
    <row r="16" spans="2:14" ht="16.2" customHeight="1" x14ac:dyDescent="0.2">
      <c r="B16" s="81" t="s">
        <v>82</v>
      </c>
      <c r="C16" s="158" t="s">
        <v>137</v>
      </c>
      <c r="D16" s="214">
        <v>4480</v>
      </c>
      <c r="E16" s="215">
        <v>4590</v>
      </c>
      <c r="F16" s="109">
        <v>4.5</v>
      </c>
      <c r="G16" s="96">
        <v>4480</v>
      </c>
      <c r="H16" s="109">
        <v>4.2</v>
      </c>
      <c r="I16" s="109">
        <v>4.8</v>
      </c>
      <c r="J16" s="158" t="s">
        <v>181</v>
      </c>
      <c r="M16" s="40"/>
      <c r="N16" s="41"/>
    </row>
    <row r="17" spans="2:14" ht="16.2" customHeight="1" x14ac:dyDescent="0.2">
      <c r="B17" s="82" t="s">
        <v>83</v>
      </c>
      <c r="C17" s="159" t="s">
        <v>138</v>
      </c>
      <c r="D17" s="216">
        <v>4060</v>
      </c>
      <c r="E17" s="217">
        <v>4120</v>
      </c>
      <c r="F17" s="110">
        <v>4.0999999999999996</v>
      </c>
      <c r="G17" s="97">
        <v>4000</v>
      </c>
      <c r="H17" s="110">
        <v>3.9</v>
      </c>
      <c r="I17" s="110">
        <v>4.3</v>
      </c>
      <c r="J17" s="159" t="s">
        <v>28</v>
      </c>
      <c r="M17" s="40"/>
      <c r="N17" s="41"/>
    </row>
    <row r="18" spans="2:14" ht="16.2" customHeight="1" x14ac:dyDescent="0.2">
      <c r="B18" s="81" t="s">
        <v>84</v>
      </c>
      <c r="C18" s="158" t="s">
        <v>139</v>
      </c>
      <c r="D18" s="214">
        <v>3310</v>
      </c>
      <c r="E18" s="215">
        <v>3320</v>
      </c>
      <c r="F18" s="109">
        <v>4.5999999999999996</v>
      </c>
      <c r="G18" s="96">
        <v>3300</v>
      </c>
      <c r="H18" s="109">
        <v>4.5999999999999996</v>
      </c>
      <c r="I18" s="109">
        <v>4.8</v>
      </c>
      <c r="J18" s="158" t="s">
        <v>27</v>
      </c>
      <c r="M18" s="40"/>
      <c r="N18" s="41"/>
    </row>
    <row r="19" spans="2:14" ht="16.2" customHeight="1" x14ac:dyDescent="0.2">
      <c r="B19" s="82" t="s">
        <v>85</v>
      </c>
      <c r="C19" s="159" t="s">
        <v>140</v>
      </c>
      <c r="D19" s="216">
        <v>4700</v>
      </c>
      <c r="E19" s="217">
        <v>4850</v>
      </c>
      <c r="F19" s="110">
        <v>4.3</v>
      </c>
      <c r="G19" s="97">
        <v>4630</v>
      </c>
      <c r="H19" s="110">
        <v>4.4000000000000004</v>
      </c>
      <c r="I19" s="110">
        <v>4.5</v>
      </c>
      <c r="J19" s="159" t="s">
        <v>27</v>
      </c>
      <c r="M19" s="40"/>
      <c r="N19" s="41"/>
    </row>
    <row r="20" spans="2:14" ht="16.2" customHeight="1" x14ac:dyDescent="0.2">
      <c r="B20" s="81" t="s">
        <v>86</v>
      </c>
      <c r="C20" s="158" t="s">
        <v>141</v>
      </c>
      <c r="D20" s="214">
        <v>4520</v>
      </c>
      <c r="E20" s="215">
        <v>4600</v>
      </c>
      <c r="F20" s="109">
        <v>3.9</v>
      </c>
      <c r="G20" s="96">
        <v>4440</v>
      </c>
      <c r="H20" s="109">
        <v>3.7</v>
      </c>
      <c r="I20" s="109">
        <v>4.0999999999999996</v>
      </c>
      <c r="J20" s="158" t="s">
        <v>28</v>
      </c>
      <c r="M20" s="40"/>
      <c r="N20" s="41"/>
    </row>
    <row r="21" spans="2:14" ht="16.2" customHeight="1" x14ac:dyDescent="0.2">
      <c r="B21" s="82" t="s">
        <v>87</v>
      </c>
      <c r="C21" s="159" t="s">
        <v>142</v>
      </c>
      <c r="D21" s="216">
        <v>5140</v>
      </c>
      <c r="E21" s="217">
        <v>5220</v>
      </c>
      <c r="F21" s="110">
        <v>4</v>
      </c>
      <c r="G21" s="97">
        <v>5060</v>
      </c>
      <c r="H21" s="110">
        <v>3.8</v>
      </c>
      <c r="I21" s="110">
        <v>4.2</v>
      </c>
      <c r="J21" s="159" t="s">
        <v>28</v>
      </c>
      <c r="M21" s="40"/>
      <c r="N21" s="41"/>
    </row>
    <row r="22" spans="2:14" ht="16.2" customHeight="1" x14ac:dyDescent="0.2">
      <c r="B22" s="81" t="s">
        <v>88</v>
      </c>
      <c r="C22" s="158" t="s">
        <v>143</v>
      </c>
      <c r="D22" s="214">
        <v>4670</v>
      </c>
      <c r="E22" s="215">
        <v>4820</v>
      </c>
      <c r="F22" s="109">
        <v>4.7</v>
      </c>
      <c r="G22" s="96">
        <v>4610</v>
      </c>
      <c r="H22" s="109">
        <v>4.4000000000000004</v>
      </c>
      <c r="I22" s="109">
        <v>4.9000000000000004</v>
      </c>
      <c r="J22" s="158" t="s">
        <v>26</v>
      </c>
      <c r="M22" s="40"/>
      <c r="N22" s="41"/>
    </row>
    <row r="23" spans="2:14" ht="16.2" customHeight="1" x14ac:dyDescent="0.2">
      <c r="B23" s="82" t="s">
        <v>89</v>
      </c>
      <c r="C23" s="159" t="s">
        <v>144</v>
      </c>
      <c r="D23" s="216">
        <v>3350</v>
      </c>
      <c r="E23" s="217">
        <v>3400</v>
      </c>
      <c r="F23" s="110">
        <v>4.5</v>
      </c>
      <c r="G23" s="97">
        <v>3300</v>
      </c>
      <c r="H23" s="110">
        <v>4.3</v>
      </c>
      <c r="I23" s="110">
        <v>4.7</v>
      </c>
      <c r="J23" s="159" t="s">
        <v>28</v>
      </c>
      <c r="M23" s="40"/>
      <c r="N23" s="41"/>
    </row>
    <row r="24" spans="2:14" ht="16.2" customHeight="1" x14ac:dyDescent="0.2">
      <c r="B24" s="81" t="s">
        <v>90</v>
      </c>
      <c r="C24" s="158" t="s">
        <v>145</v>
      </c>
      <c r="D24" s="214">
        <v>4580</v>
      </c>
      <c r="E24" s="215">
        <v>4650</v>
      </c>
      <c r="F24" s="109">
        <v>4.0999999999999996</v>
      </c>
      <c r="G24" s="96">
        <v>4500</v>
      </c>
      <c r="H24" s="109">
        <v>3.9</v>
      </c>
      <c r="I24" s="109">
        <v>4.3</v>
      </c>
      <c r="J24" s="158" t="s">
        <v>28</v>
      </c>
      <c r="M24" s="40"/>
      <c r="N24" s="41"/>
    </row>
    <row r="25" spans="2:14" ht="16.2" customHeight="1" x14ac:dyDescent="0.2">
      <c r="B25" s="82" t="s">
        <v>91</v>
      </c>
      <c r="C25" s="159" t="s">
        <v>146</v>
      </c>
      <c r="D25" s="216">
        <v>2480</v>
      </c>
      <c r="E25" s="217">
        <v>2490</v>
      </c>
      <c r="F25" s="110">
        <v>4.3</v>
      </c>
      <c r="G25" s="97">
        <v>2470</v>
      </c>
      <c r="H25" s="110">
        <v>4.3</v>
      </c>
      <c r="I25" s="110">
        <v>4.5</v>
      </c>
      <c r="J25" s="159" t="s">
        <v>27</v>
      </c>
      <c r="M25" s="40"/>
      <c r="N25" s="41"/>
    </row>
    <row r="26" spans="2:14" ht="16.2" customHeight="1" x14ac:dyDescent="0.2">
      <c r="B26" s="81" t="s">
        <v>92</v>
      </c>
      <c r="C26" s="158" t="s">
        <v>147</v>
      </c>
      <c r="D26" s="214">
        <v>4160</v>
      </c>
      <c r="E26" s="215">
        <v>4230</v>
      </c>
      <c r="F26" s="109">
        <v>4.2</v>
      </c>
      <c r="G26" s="96">
        <v>4090</v>
      </c>
      <c r="H26" s="109">
        <v>4</v>
      </c>
      <c r="I26" s="109">
        <v>4.4000000000000004</v>
      </c>
      <c r="J26" s="158" t="s">
        <v>28</v>
      </c>
      <c r="M26" s="40"/>
      <c r="N26" s="41"/>
    </row>
    <row r="27" spans="2:14" ht="16.2" customHeight="1" x14ac:dyDescent="0.2">
      <c r="B27" s="82" t="s">
        <v>93</v>
      </c>
      <c r="C27" s="159" t="s">
        <v>148</v>
      </c>
      <c r="D27" s="216">
        <v>2820</v>
      </c>
      <c r="E27" s="217">
        <v>2860</v>
      </c>
      <c r="F27" s="110">
        <v>4.5</v>
      </c>
      <c r="G27" s="97">
        <v>2770</v>
      </c>
      <c r="H27" s="110">
        <v>4.3</v>
      </c>
      <c r="I27" s="110">
        <v>4.7</v>
      </c>
      <c r="J27" s="159" t="s">
        <v>28</v>
      </c>
      <c r="M27" s="40"/>
      <c r="N27" s="41"/>
    </row>
    <row r="28" spans="2:14" ht="16.2" customHeight="1" x14ac:dyDescent="0.2">
      <c r="B28" s="81" t="s">
        <v>94</v>
      </c>
      <c r="C28" s="158" t="s">
        <v>149</v>
      </c>
      <c r="D28" s="214">
        <v>3050</v>
      </c>
      <c r="E28" s="215">
        <v>3100</v>
      </c>
      <c r="F28" s="109">
        <v>4.0999999999999996</v>
      </c>
      <c r="G28" s="96">
        <v>3000</v>
      </c>
      <c r="H28" s="109">
        <v>3.9</v>
      </c>
      <c r="I28" s="109">
        <v>4.3</v>
      </c>
      <c r="J28" s="158" t="s">
        <v>28</v>
      </c>
      <c r="M28" s="40"/>
      <c r="N28" s="41"/>
    </row>
    <row r="29" spans="2:14" ht="16.2" customHeight="1" x14ac:dyDescent="0.2">
      <c r="B29" s="83" t="s">
        <v>95</v>
      </c>
      <c r="C29" s="160" t="s">
        <v>150</v>
      </c>
      <c r="D29" s="218">
        <v>2210</v>
      </c>
      <c r="E29" s="219">
        <v>2250</v>
      </c>
      <c r="F29" s="111">
        <v>4.4000000000000004</v>
      </c>
      <c r="G29" s="98">
        <v>2190</v>
      </c>
      <c r="H29" s="111">
        <v>4.5999999999999996</v>
      </c>
      <c r="I29" s="111">
        <v>4.5999999999999996</v>
      </c>
      <c r="J29" s="160" t="s">
        <v>27</v>
      </c>
      <c r="M29" s="40"/>
      <c r="N29" s="41"/>
    </row>
    <row r="30" spans="2:14" ht="16.2" customHeight="1" x14ac:dyDescent="0.2">
      <c r="B30" s="81" t="s">
        <v>96</v>
      </c>
      <c r="C30" s="158" t="s">
        <v>151</v>
      </c>
      <c r="D30" s="214">
        <v>2310</v>
      </c>
      <c r="E30" s="215">
        <v>2330</v>
      </c>
      <c r="F30" s="109">
        <v>4.3</v>
      </c>
      <c r="G30" s="96">
        <v>2280</v>
      </c>
      <c r="H30" s="109">
        <v>4.0999999999999996</v>
      </c>
      <c r="I30" s="109">
        <v>4.5</v>
      </c>
      <c r="J30" s="158" t="s">
        <v>28</v>
      </c>
      <c r="M30" s="40"/>
      <c r="N30" s="41"/>
    </row>
    <row r="31" spans="2:14" ht="16.2" customHeight="1" x14ac:dyDescent="0.2">
      <c r="B31" s="82" t="s">
        <v>97</v>
      </c>
      <c r="C31" s="159" t="s">
        <v>152</v>
      </c>
      <c r="D31" s="216">
        <v>1330</v>
      </c>
      <c r="E31" s="217">
        <v>1340</v>
      </c>
      <c r="F31" s="110">
        <v>4.7</v>
      </c>
      <c r="G31" s="97">
        <v>1320</v>
      </c>
      <c r="H31" s="110">
        <v>4.5</v>
      </c>
      <c r="I31" s="110">
        <v>4.9000000000000004</v>
      </c>
      <c r="J31" s="159" t="s">
        <v>28</v>
      </c>
      <c r="M31" s="40"/>
      <c r="N31" s="41"/>
    </row>
    <row r="32" spans="2:14" ht="16.2" customHeight="1" x14ac:dyDescent="0.2">
      <c r="B32" s="81" t="s">
        <v>98</v>
      </c>
      <c r="C32" s="158" t="s">
        <v>153</v>
      </c>
      <c r="D32" s="214">
        <v>1810</v>
      </c>
      <c r="E32" s="215">
        <v>1830</v>
      </c>
      <c r="F32" s="109">
        <v>4.4000000000000004</v>
      </c>
      <c r="G32" s="96">
        <v>1780</v>
      </c>
      <c r="H32" s="109">
        <v>4.2</v>
      </c>
      <c r="I32" s="109">
        <v>4.5999999999999996</v>
      </c>
      <c r="J32" s="158" t="s">
        <v>28</v>
      </c>
      <c r="M32" s="40"/>
      <c r="N32" s="41"/>
    </row>
    <row r="33" spans="2:14" ht="16.2" customHeight="1" x14ac:dyDescent="0.2">
      <c r="B33" s="82" t="s">
        <v>99</v>
      </c>
      <c r="C33" s="159" t="s">
        <v>154</v>
      </c>
      <c r="D33" s="216">
        <v>6470</v>
      </c>
      <c r="E33" s="217">
        <v>6560</v>
      </c>
      <c r="F33" s="110">
        <v>4.2</v>
      </c>
      <c r="G33" s="97">
        <v>6380</v>
      </c>
      <c r="H33" s="110">
        <v>4</v>
      </c>
      <c r="I33" s="110">
        <v>4.4000000000000004</v>
      </c>
      <c r="J33" s="159" t="s">
        <v>28</v>
      </c>
      <c r="M33" s="40"/>
      <c r="N33" s="41"/>
    </row>
    <row r="34" spans="2:14" ht="16.2" customHeight="1" x14ac:dyDescent="0.2">
      <c r="B34" s="81" t="s">
        <v>100</v>
      </c>
      <c r="C34" s="158" t="s">
        <v>155</v>
      </c>
      <c r="D34" s="214">
        <v>4570</v>
      </c>
      <c r="E34" s="215">
        <v>4570</v>
      </c>
      <c r="F34" s="109">
        <v>5.2</v>
      </c>
      <c r="G34" s="96">
        <v>4570</v>
      </c>
      <c r="H34" s="109">
        <v>5.3</v>
      </c>
      <c r="I34" s="109">
        <v>5.4</v>
      </c>
      <c r="J34" s="158" t="s">
        <v>27</v>
      </c>
      <c r="M34" s="40"/>
      <c r="N34" s="41"/>
    </row>
    <row r="35" spans="2:14" ht="16.2" customHeight="1" x14ac:dyDescent="0.2">
      <c r="B35" s="82" t="s">
        <v>101</v>
      </c>
      <c r="C35" s="159" t="s">
        <v>156</v>
      </c>
      <c r="D35" s="216">
        <v>5000</v>
      </c>
      <c r="E35" s="217">
        <v>5080</v>
      </c>
      <c r="F35" s="110">
        <v>4.7</v>
      </c>
      <c r="G35" s="97">
        <v>4960</v>
      </c>
      <c r="H35" s="110">
        <v>4.8</v>
      </c>
      <c r="I35" s="110">
        <v>5.2</v>
      </c>
      <c r="J35" s="159" t="s">
        <v>26</v>
      </c>
      <c r="M35" s="40"/>
      <c r="N35" s="41"/>
    </row>
    <row r="36" spans="2:14" ht="16.2" customHeight="1" x14ac:dyDescent="0.2">
      <c r="B36" s="81" t="s">
        <v>102</v>
      </c>
      <c r="C36" s="158" t="s">
        <v>157</v>
      </c>
      <c r="D36" s="214">
        <v>1090</v>
      </c>
      <c r="E36" s="215">
        <v>1100</v>
      </c>
      <c r="F36" s="109">
        <v>4.5999999999999996</v>
      </c>
      <c r="G36" s="96">
        <v>1070</v>
      </c>
      <c r="H36" s="109">
        <v>4.4000000000000004</v>
      </c>
      <c r="I36" s="109">
        <v>4.8</v>
      </c>
      <c r="J36" s="158" t="s">
        <v>28</v>
      </c>
      <c r="M36" s="40"/>
      <c r="N36" s="41"/>
    </row>
    <row r="37" spans="2:14" ht="16.2" customHeight="1" x14ac:dyDescent="0.2">
      <c r="B37" s="82" t="s">
        <v>103</v>
      </c>
      <c r="C37" s="159" t="s">
        <v>158</v>
      </c>
      <c r="D37" s="216">
        <v>858</v>
      </c>
      <c r="E37" s="217">
        <v>867</v>
      </c>
      <c r="F37" s="110">
        <v>4.7</v>
      </c>
      <c r="G37" s="97">
        <v>848</v>
      </c>
      <c r="H37" s="110">
        <v>4.5</v>
      </c>
      <c r="I37" s="110">
        <v>4.9000000000000004</v>
      </c>
      <c r="J37" s="159" t="s">
        <v>28</v>
      </c>
      <c r="M37" s="40"/>
      <c r="N37" s="41"/>
    </row>
    <row r="38" spans="2:14" ht="16.2" customHeight="1" x14ac:dyDescent="0.2">
      <c r="B38" s="81" t="s">
        <v>104</v>
      </c>
      <c r="C38" s="158" t="s">
        <v>159</v>
      </c>
      <c r="D38" s="214">
        <v>3400</v>
      </c>
      <c r="E38" s="215">
        <v>3430</v>
      </c>
      <c r="F38" s="109">
        <v>4.8</v>
      </c>
      <c r="G38" s="96">
        <v>3400</v>
      </c>
      <c r="H38" s="109">
        <v>4.5</v>
      </c>
      <c r="I38" s="109">
        <v>5.0999999999999996</v>
      </c>
      <c r="J38" s="158" t="s">
        <v>181</v>
      </c>
      <c r="M38" s="40"/>
      <c r="N38" s="41"/>
    </row>
    <row r="39" spans="2:14" ht="16.2" customHeight="1" x14ac:dyDescent="0.2">
      <c r="B39" s="82" t="s">
        <v>105</v>
      </c>
      <c r="C39" s="159" t="s">
        <v>160</v>
      </c>
      <c r="D39" s="216">
        <v>1820</v>
      </c>
      <c r="E39" s="217">
        <v>1840</v>
      </c>
      <c r="F39" s="110">
        <v>5</v>
      </c>
      <c r="G39" s="97">
        <v>1800</v>
      </c>
      <c r="H39" s="110">
        <v>4.8</v>
      </c>
      <c r="I39" s="110">
        <v>5.2</v>
      </c>
      <c r="J39" s="159" t="s">
        <v>28</v>
      </c>
      <c r="M39" s="40"/>
      <c r="N39" s="41"/>
    </row>
    <row r="40" spans="2:14" ht="16.2" customHeight="1" x14ac:dyDescent="0.2">
      <c r="B40" s="81" t="s">
        <v>106</v>
      </c>
      <c r="C40" s="158" t="s">
        <v>161</v>
      </c>
      <c r="D40" s="214">
        <v>3950</v>
      </c>
      <c r="E40" s="215">
        <v>3880</v>
      </c>
      <c r="F40" s="109">
        <v>5</v>
      </c>
      <c r="G40" s="96">
        <v>3980</v>
      </c>
      <c r="H40" s="109">
        <v>5.2</v>
      </c>
      <c r="I40" s="109">
        <v>5.2</v>
      </c>
      <c r="J40" s="158" t="s">
        <v>27</v>
      </c>
      <c r="M40" s="40"/>
      <c r="N40" s="41"/>
    </row>
    <row r="41" spans="2:14" ht="16.2" customHeight="1" x14ac:dyDescent="0.2">
      <c r="B41" s="82" t="s">
        <v>107</v>
      </c>
      <c r="C41" s="159" t="s">
        <v>162</v>
      </c>
      <c r="D41" s="216">
        <v>7930</v>
      </c>
      <c r="E41" s="217">
        <v>7980</v>
      </c>
      <c r="F41" s="110">
        <v>5.0999999999999996</v>
      </c>
      <c r="G41" s="97">
        <v>7870</v>
      </c>
      <c r="H41" s="110">
        <v>4.9000000000000004</v>
      </c>
      <c r="I41" s="110">
        <v>5.3</v>
      </c>
      <c r="J41" s="159" t="s">
        <v>182</v>
      </c>
      <c r="M41" s="40"/>
      <c r="N41" s="41"/>
    </row>
    <row r="42" spans="2:14" ht="16.2" customHeight="1" x14ac:dyDescent="0.2">
      <c r="B42" s="81" t="s">
        <v>108</v>
      </c>
      <c r="C42" s="158" t="s">
        <v>163</v>
      </c>
      <c r="D42" s="214">
        <v>5720</v>
      </c>
      <c r="E42" s="215">
        <v>5790</v>
      </c>
      <c r="F42" s="109">
        <v>4.7</v>
      </c>
      <c r="G42" s="96">
        <v>5640</v>
      </c>
      <c r="H42" s="109">
        <v>4.5</v>
      </c>
      <c r="I42" s="109">
        <v>4.9000000000000004</v>
      </c>
      <c r="J42" s="158" t="s">
        <v>28</v>
      </c>
      <c r="M42" s="40"/>
      <c r="N42" s="41"/>
    </row>
    <row r="43" spans="2:14" ht="16.2" customHeight="1" x14ac:dyDescent="0.2">
      <c r="B43" s="82" t="s">
        <v>109</v>
      </c>
      <c r="C43" s="159" t="s">
        <v>164</v>
      </c>
      <c r="D43" s="216">
        <v>2840</v>
      </c>
      <c r="E43" s="217">
        <v>2690</v>
      </c>
      <c r="F43" s="110">
        <v>5.2</v>
      </c>
      <c r="G43" s="97">
        <v>2910</v>
      </c>
      <c r="H43" s="110">
        <v>5</v>
      </c>
      <c r="I43" s="110">
        <v>5.4</v>
      </c>
      <c r="J43" s="159" t="s">
        <v>27</v>
      </c>
      <c r="M43" s="40"/>
      <c r="N43" s="41"/>
    </row>
    <row r="44" spans="2:14" ht="16.2" customHeight="1" x14ac:dyDescent="0.2">
      <c r="B44" s="81" t="s">
        <v>110</v>
      </c>
      <c r="C44" s="158" t="s">
        <v>165</v>
      </c>
      <c r="D44" s="214">
        <v>1800</v>
      </c>
      <c r="E44" s="215">
        <v>1800</v>
      </c>
      <c r="F44" s="109">
        <v>5.4</v>
      </c>
      <c r="G44" s="96">
        <v>1800</v>
      </c>
      <c r="H44" s="109">
        <v>5.2</v>
      </c>
      <c r="I44" s="109">
        <v>5.6</v>
      </c>
      <c r="J44" s="158" t="s">
        <v>182</v>
      </c>
      <c r="M44" s="40"/>
      <c r="N44" s="41"/>
    </row>
    <row r="45" spans="2:14" ht="16.2" customHeight="1" x14ac:dyDescent="0.2">
      <c r="B45" s="82" t="s">
        <v>111</v>
      </c>
      <c r="C45" s="159" t="s">
        <v>166</v>
      </c>
      <c r="D45" s="216">
        <v>6480</v>
      </c>
      <c r="E45" s="217">
        <v>6530</v>
      </c>
      <c r="F45" s="110">
        <v>5.2</v>
      </c>
      <c r="G45" s="97">
        <v>6430</v>
      </c>
      <c r="H45" s="110">
        <v>5</v>
      </c>
      <c r="I45" s="110">
        <v>5.4</v>
      </c>
      <c r="J45" s="159" t="s">
        <v>28</v>
      </c>
      <c r="M45" s="40"/>
      <c r="N45" s="41"/>
    </row>
    <row r="46" spans="2:14" ht="16.2" customHeight="1" x14ac:dyDescent="0.2">
      <c r="B46" s="81" t="s">
        <v>112</v>
      </c>
      <c r="C46" s="158" t="s">
        <v>167</v>
      </c>
      <c r="D46" s="214">
        <v>4250</v>
      </c>
      <c r="E46" s="215">
        <v>4290</v>
      </c>
      <c r="F46" s="109">
        <v>5.3</v>
      </c>
      <c r="G46" s="96">
        <v>4210</v>
      </c>
      <c r="H46" s="109">
        <v>5.0999999999999996</v>
      </c>
      <c r="I46" s="109">
        <v>5.5</v>
      </c>
      <c r="J46" s="158" t="s">
        <v>28</v>
      </c>
      <c r="M46" s="40"/>
      <c r="N46" s="41"/>
    </row>
    <row r="47" spans="2:14" ht="16.2" customHeight="1" x14ac:dyDescent="0.2">
      <c r="B47" s="82" t="s">
        <v>113</v>
      </c>
      <c r="C47" s="159" t="s">
        <v>168</v>
      </c>
      <c r="D47" s="216">
        <v>3260</v>
      </c>
      <c r="E47" s="217">
        <v>3270</v>
      </c>
      <c r="F47" s="110">
        <v>5.3</v>
      </c>
      <c r="G47" s="97">
        <v>3240</v>
      </c>
      <c r="H47" s="110">
        <v>5.4</v>
      </c>
      <c r="I47" s="110">
        <v>5.2</v>
      </c>
      <c r="J47" s="159" t="s">
        <v>28</v>
      </c>
      <c r="M47" s="40"/>
      <c r="N47" s="41"/>
    </row>
    <row r="48" spans="2:14" ht="16.2" customHeight="1" x14ac:dyDescent="0.2">
      <c r="B48" s="81" t="s">
        <v>114</v>
      </c>
      <c r="C48" s="158" t="s">
        <v>169</v>
      </c>
      <c r="D48" s="214">
        <v>2080</v>
      </c>
      <c r="E48" s="215">
        <v>2090</v>
      </c>
      <c r="F48" s="109">
        <v>5.6</v>
      </c>
      <c r="G48" s="96">
        <v>2060</v>
      </c>
      <c r="H48" s="109">
        <v>5.4</v>
      </c>
      <c r="I48" s="109">
        <v>5.8</v>
      </c>
      <c r="J48" s="158" t="s">
        <v>183</v>
      </c>
      <c r="M48" s="40"/>
      <c r="N48" s="41"/>
    </row>
    <row r="49" spans="2:14" ht="16.2" customHeight="1" x14ac:dyDescent="0.2">
      <c r="B49" s="82" t="s">
        <v>115</v>
      </c>
      <c r="C49" s="159" t="s">
        <v>170</v>
      </c>
      <c r="D49" s="216">
        <v>2250</v>
      </c>
      <c r="E49" s="217">
        <v>2170</v>
      </c>
      <c r="F49" s="110">
        <v>5.8</v>
      </c>
      <c r="G49" s="97">
        <v>2280</v>
      </c>
      <c r="H49" s="110">
        <v>5.8</v>
      </c>
      <c r="I49" s="110">
        <v>6</v>
      </c>
      <c r="J49" s="159" t="s">
        <v>27</v>
      </c>
      <c r="M49" s="40"/>
      <c r="N49" s="41"/>
    </row>
    <row r="50" spans="2:14" ht="16.2" customHeight="1" x14ac:dyDescent="0.2">
      <c r="B50" s="81" t="s">
        <v>116</v>
      </c>
      <c r="C50" s="158" t="s">
        <v>171</v>
      </c>
      <c r="D50" s="214">
        <v>2160</v>
      </c>
      <c r="E50" s="215">
        <v>2180</v>
      </c>
      <c r="F50" s="109">
        <v>5</v>
      </c>
      <c r="G50" s="96">
        <v>2140</v>
      </c>
      <c r="H50" s="109">
        <v>4.8</v>
      </c>
      <c r="I50" s="109">
        <v>5.2</v>
      </c>
      <c r="J50" s="158" t="s">
        <v>28</v>
      </c>
      <c r="M50" s="40"/>
      <c r="N50" s="41"/>
    </row>
    <row r="51" spans="2:14" ht="16.2" customHeight="1" x14ac:dyDescent="0.2">
      <c r="B51" s="82" t="s">
        <v>117</v>
      </c>
      <c r="C51" s="159" t="s">
        <v>172</v>
      </c>
      <c r="D51" s="216">
        <v>2280</v>
      </c>
      <c r="E51" s="217">
        <v>2320</v>
      </c>
      <c r="F51" s="110">
        <v>5.3</v>
      </c>
      <c r="G51" s="97">
        <v>2240</v>
      </c>
      <c r="H51" s="110">
        <v>5.0999999999999996</v>
      </c>
      <c r="I51" s="110">
        <v>5.5</v>
      </c>
      <c r="J51" s="159" t="s">
        <v>182</v>
      </c>
      <c r="M51" s="40"/>
      <c r="N51" s="41"/>
    </row>
    <row r="52" spans="2:14" ht="16.2" customHeight="1" x14ac:dyDescent="0.2">
      <c r="B52" s="81" t="s">
        <v>118</v>
      </c>
      <c r="C52" s="158" t="s">
        <v>173</v>
      </c>
      <c r="D52" s="214">
        <v>18300</v>
      </c>
      <c r="E52" s="215">
        <v>18100</v>
      </c>
      <c r="F52" s="109">
        <v>5.3</v>
      </c>
      <c r="G52" s="96">
        <v>18500</v>
      </c>
      <c r="H52" s="109">
        <v>4.9000000000000004</v>
      </c>
      <c r="I52" s="109">
        <v>5.3</v>
      </c>
      <c r="J52" s="158" t="s">
        <v>28</v>
      </c>
      <c r="M52" s="40"/>
      <c r="N52" s="41"/>
    </row>
    <row r="53" spans="2:14" ht="16.2" customHeight="1" x14ac:dyDescent="0.2">
      <c r="B53" s="82" t="s">
        <v>119</v>
      </c>
      <c r="C53" s="159" t="s">
        <v>174</v>
      </c>
      <c r="D53" s="216">
        <v>12100</v>
      </c>
      <c r="E53" s="217">
        <v>12200</v>
      </c>
      <c r="F53" s="110">
        <v>4.9000000000000004</v>
      </c>
      <c r="G53" s="97">
        <v>11900</v>
      </c>
      <c r="H53" s="110">
        <v>4.7</v>
      </c>
      <c r="I53" s="110">
        <v>5.0999999999999996</v>
      </c>
      <c r="J53" s="159" t="s">
        <v>182</v>
      </c>
      <c r="M53" s="40"/>
      <c r="N53" s="41"/>
    </row>
    <row r="54" spans="2:14" ht="16.2" customHeight="1" x14ac:dyDescent="0.2">
      <c r="B54" s="81" t="s">
        <v>120</v>
      </c>
      <c r="C54" s="158" t="s">
        <v>175</v>
      </c>
      <c r="D54" s="214">
        <v>6030</v>
      </c>
      <c r="E54" s="215">
        <v>6200</v>
      </c>
      <c r="F54" s="109">
        <v>5</v>
      </c>
      <c r="G54" s="96">
        <v>5960</v>
      </c>
      <c r="H54" s="109">
        <v>5.2</v>
      </c>
      <c r="I54" s="109">
        <v>5.2</v>
      </c>
      <c r="J54" s="158" t="s">
        <v>27</v>
      </c>
      <c r="M54" s="40"/>
      <c r="N54" s="41"/>
    </row>
    <row r="55" spans="2:14" ht="16.2" customHeight="1" x14ac:dyDescent="0.2">
      <c r="B55" s="82" t="s">
        <v>121</v>
      </c>
      <c r="C55" s="159" t="s">
        <v>176</v>
      </c>
      <c r="D55" s="216">
        <v>3450</v>
      </c>
      <c r="E55" s="217">
        <v>3540</v>
      </c>
      <c r="F55" s="110">
        <v>4.4000000000000004</v>
      </c>
      <c r="G55" s="97">
        <v>3410</v>
      </c>
      <c r="H55" s="110">
        <v>4.2</v>
      </c>
      <c r="I55" s="110">
        <v>4.5999999999999996</v>
      </c>
      <c r="J55" s="159" t="s">
        <v>26</v>
      </c>
      <c r="M55" s="40"/>
      <c r="N55" s="41"/>
    </row>
    <row r="56" spans="2:14" ht="16.2" customHeight="1" x14ac:dyDescent="0.2">
      <c r="B56" s="81" t="s">
        <v>122</v>
      </c>
      <c r="C56" s="158" t="s">
        <v>177</v>
      </c>
      <c r="D56" s="214">
        <v>3920</v>
      </c>
      <c r="E56" s="215">
        <v>3880</v>
      </c>
      <c r="F56" s="109">
        <v>4.9000000000000004</v>
      </c>
      <c r="G56" s="96">
        <v>3930</v>
      </c>
      <c r="H56" s="109">
        <v>5.0999999999999996</v>
      </c>
      <c r="I56" s="109">
        <v>5.0999999999999996</v>
      </c>
      <c r="J56" s="158" t="s">
        <v>27</v>
      </c>
      <c r="M56" s="40"/>
      <c r="N56" s="41"/>
    </row>
    <row r="57" spans="2:14" ht="16.2" customHeight="1" x14ac:dyDescent="0.2">
      <c r="B57" s="82" t="s">
        <v>123</v>
      </c>
      <c r="C57" s="159" t="s">
        <v>178</v>
      </c>
      <c r="D57" s="216">
        <v>2320</v>
      </c>
      <c r="E57" s="217">
        <v>2270</v>
      </c>
      <c r="F57" s="110">
        <v>6.1</v>
      </c>
      <c r="G57" s="97">
        <v>2340</v>
      </c>
      <c r="H57" s="110">
        <v>6.3</v>
      </c>
      <c r="I57" s="110">
        <v>6.3</v>
      </c>
      <c r="J57" s="159" t="s">
        <v>27</v>
      </c>
      <c r="M57" s="40"/>
      <c r="N57" s="41"/>
    </row>
    <row r="58" spans="2:14" ht="16.2" customHeight="1" x14ac:dyDescent="0.2">
      <c r="B58" s="81" t="s">
        <v>124</v>
      </c>
      <c r="C58" s="158" t="s">
        <v>179</v>
      </c>
      <c r="D58" s="214">
        <v>4280</v>
      </c>
      <c r="E58" s="215">
        <v>4320</v>
      </c>
      <c r="F58" s="109">
        <v>5.2</v>
      </c>
      <c r="G58" s="96">
        <v>4230</v>
      </c>
      <c r="H58" s="109">
        <v>5</v>
      </c>
      <c r="I58" s="109">
        <v>5.4</v>
      </c>
      <c r="J58" s="158" t="s">
        <v>28</v>
      </c>
      <c r="M58" s="40"/>
      <c r="N58" s="41"/>
    </row>
    <row r="59" spans="2:14" ht="16.2" customHeight="1" thickBot="1" x14ac:dyDescent="0.25">
      <c r="B59" s="84" t="s">
        <v>125</v>
      </c>
      <c r="C59" s="161" t="s">
        <v>180</v>
      </c>
      <c r="D59" s="220">
        <v>2170</v>
      </c>
      <c r="E59" s="221">
        <v>2190</v>
      </c>
      <c r="F59" s="112">
        <v>5.2</v>
      </c>
      <c r="G59" s="99">
        <v>2150</v>
      </c>
      <c r="H59" s="112">
        <v>5</v>
      </c>
      <c r="I59" s="112">
        <v>5.4</v>
      </c>
      <c r="J59" s="161" t="s">
        <v>28</v>
      </c>
      <c r="M59" s="40"/>
      <c r="N59" s="41"/>
    </row>
    <row r="60" spans="2:14" ht="16.2" customHeight="1" thickTop="1" x14ac:dyDescent="0.2">
      <c r="B60" s="74" t="s">
        <v>184</v>
      </c>
      <c r="C60" s="77" t="s">
        <v>223</v>
      </c>
      <c r="D60" s="100">
        <v>17500</v>
      </c>
      <c r="E60" s="100">
        <v>17200</v>
      </c>
      <c r="F60" s="113">
        <v>5.2</v>
      </c>
      <c r="G60" s="100">
        <v>17600</v>
      </c>
      <c r="H60" s="122">
        <v>5</v>
      </c>
      <c r="I60" s="113">
        <v>5.4</v>
      </c>
      <c r="J60" s="77" t="s">
        <v>26</v>
      </c>
      <c r="M60" s="40"/>
      <c r="N60" s="41"/>
    </row>
    <row r="61" spans="2:14" ht="16.2" customHeight="1" x14ac:dyDescent="0.2">
      <c r="B61" s="75" t="s">
        <v>185</v>
      </c>
      <c r="C61" s="78" t="s">
        <v>224</v>
      </c>
      <c r="D61" s="101">
        <v>15400</v>
      </c>
      <c r="E61" s="101">
        <v>15700</v>
      </c>
      <c r="F61" s="114">
        <v>5.3</v>
      </c>
      <c r="G61" s="101">
        <v>15300</v>
      </c>
      <c r="H61" s="121">
        <v>5.3</v>
      </c>
      <c r="I61" s="114">
        <v>5.5</v>
      </c>
      <c r="J61" s="78" t="s">
        <v>27</v>
      </c>
      <c r="M61" s="40"/>
      <c r="N61" s="41"/>
    </row>
    <row r="62" spans="2:14" ht="16.2" customHeight="1" x14ac:dyDescent="0.2">
      <c r="B62" s="74" t="s">
        <v>186</v>
      </c>
      <c r="C62" s="77" t="s">
        <v>225</v>
      </c>
      <c r="D62" s="100">
        <v>10700</v>
      </c>
      <c r="E62" s="100">
        <v>10800</v>
      </c>
      <c r="F62" s="113">
        <v>4.2</v>
      </c>
      <c r="G62" s="100">
        <v>10500</v>
      </c>
      <c r="H62" s="122">
        <v>4</v>
      </c>
      <c r="I62" s="113">
        <v>4.4000000000000004</v>
      </c>
      <c r="J62" s="77" t="s">
        <v>182</v>
      </c>
      <c r="M62" s="40"/>
      <c r="N62" s="41"/>
    </row>
    <row r="63" spans="2:14" ht="16.2" customHeight="1" x14ac:dyDescent="0.2">
      <c r="B63" s="75" t="s">
        <v>187</v>
      </c>
      <c r="C63" s="78" t="s">
        <v>226</v>
      </c>
      <c r="D63" s="101">
        <v>7370</v>
      </c>
      <c r="E63" s="101">
        <v>7470</v>
      </c>
      <c r="F63" s="114">
        <v>4.5999999999999996</v>
      </c>
      <c r="G63" s="101">
        <v>7330</v>
      </c>
      <c r="H63" s="121">
        <v>4.5999999999999996</v>
      </c>
      <c r="I63" s="114">
        <v>4.8</v>
      </c>
      <c r="J63" s="78" t="s">
        <v>27</v>
      </c>
      <c r="M63" s="40"/>
      <c r="N63" s="41"/>
    </row>
    <row r="64" spans="2:14" ht="16.2" customHeight="1" x14ac:dyDescent="0.2">
      <c r="B64" s="74" t="s">
        <v>188</v>
      </c>
      <c r="C64" s="77" t="s">
        <v>227</v>
      </c>
      <c r="D64" s="100">
        <v>4570</v>
      </c>
      <c r="E64" s="100">
        <v>4480</v>
      </c>
      <c r="F64" s="113">
        <v>4.0999999999999996</v>
      </c>
      <c r="G64" s="100">
        <v>4610</v>
      </c>
      <c r="H64" s="122">
        <v>3.9</v>
      </c>
      <c r="I64" s="113">
        <v>4.3</v>
      </c>
      <c r="J64" s="77" t="s">
        <v>26</v>
      </c>
      <c r="M64" s="40"/>
      <c r="N64" s="41"/>
    </row>
    <row r="65" spans="2:14" ht="16.2" customHeight="1" x14ac:dyDescent="0.2">
      <c r="B65" s="75" t="s">
        <v>189</v>
      </c>
      <c r="C65" s="78" t="s">
        <v>228</v>
      </c>
      <c r="D65" s="101">
        <v>4330</v>
      </c>
      <c r="E65" s="101">
        <v>4270</v>
      </c>
      <c r="F65" s="114">
        <v>4.4000000000000004</v>
      </c>
      <c r="G65" s="101">
        <v>4350</v>
      </c>
      <c r="H65" s="121">
        <v>4.2</v>
      </c>
      <c r="I65" s="114">
        <v>4.5999999999999996</v>
      </c>
      <c r="J65" s="78" t="s">
        <v>26</v>
      </c>
      <c r="M65" s="40"/>
      <c r="N65" s="41"/>
    </row>
    <row r="66" spans="2:14" ht="16.2" customHeight="1" x14ac:dyDescent="0.2">
      <c r="B66" s="74" t="s">
        <v>190</v>
      </c>
      <c r="C66" s="77" t="s">
        <v>229</v>
      </c>
      <c r="D66" s="100">
        <v>4260</v>
      </c>
      <c r="E66" s="100">
        <v>4290</v>
      </c>
      <c r="F66" s="113">
        <v>5.0999999999999996</v>
      </c>
      <c r="G66" s="100">
        <v>4230</v>
      </c>
      <c r="H66" s="122">
        <v>4.5</v>
      </c>
      <c r="I66" s="113">
        <v>4.9000000000000004</v>
      </c>
      <c r="J66" s="77" t="s">
        <v>28</v>
      </c>
      <c r="M66" s="40"/>
      <c r="N66" s="41"/>
    </row>
    <row r="67" spans="2:14" ht="16.2" customHeight="1" x14ac:dyDescent="0.2">
      <c r="B67" s="75" t="s">
        <v>191</v>
      </c>
      <c r="C67" s="78" t="s">
        <v>230</v>
      </c>
      <c r="D67" s="101">
        <v>3560</v>
      </c>
      <c r="E67" s="101">
        <v>3610</v>
      </c>
      <c r="F67" s="114">
        <v>5.3</v>
      </c>
      <c r="G67" s="101">
        <v>3500</v>
      </c>
      <c r="H67" s="121">
        <v>5.0999999999999996</v>
      </c>
      <c r="I67" s="114">
        <v>5.6</v>
      </c>
      <c r="J67" s="78" t="s">
        <v>28</v>
      </c>
      <c r="M67" s="40"/>
      <c r="N67" s="41"/>
    </row>
    <row r="68" spans="2:14" ht="16.2" customHeight="1" x14ac:dyDescent="0.2">
      <c r="B68" s="74" t="s">
        <v>192</v>
      </c>
      <c r="C68" s="77" t="s">
        <v>231</v>
      </c>
      <c r="D68" s="100">
        <v>3240</v>
      </c>
      <c r="E68" s="100">
        <v>3250</v>
      </c>
      <c r="F68" s="113">
        <v>5.5</v>
      </c>
      <c r="G68" s="100">
        <v>3230</v>
      </c>
      <c r="H68" s="122">
        <v>5.3</v>
      </c>
      <c r="I68" s="113">
        <v>5.7</v>
      </c>
      <c r="J68" s="77" t="s">
        <v>26</v>
      </c>
      <c r="M68" s="40"/>
      <c r="N68" s="41"/>
    </row>
    <row r="69" spans="2:14" ht="16.2" customHeight="1" x14ac:dyDescent="0.2">
      <c r="B69" s="75" t="s">
        <v>193</v>
      </c>
      <c r="C69" s="78" t="s">
        <v>232</v>
      </c>
      <c r="D69" s="101">
        <v>3010</v>
      </c>
      <c r="E69" s="101">
        <v>3030</v>
      </c>
      <c r="F69" s="114">
        <v>5.6</v>
      </c>
      <c r="G69" s="101">
        <v>2990</v>
      </c>
      <c r="H69" s="121">
        <v>5.3</v>
      </c>
      <c r="I69" s="114">
        <v>5.8</v>
      </c>
      <c r="J69" s="78" t="s">
        <v>28</v>
      </c>
      <c r="M69" s="40"/>
      <c r="N69" s="41"/>
    </row>
    <row r="70" spans="2:14" ht="16.2" customHeight="1" x14ac:dyDescent="0.2">
      <c r="B70" s="74" t="s">
        <v>194</v>
      </c>
      <c r="C70" s="77" t="s">
        <v>233</v>
      </c>
      <c r="D70" s="100">
        <v>2640</v>
      </c>
      <c r="E70" s="100">
        <v>2640</v>
      </c>
      <c r="F70" s="113">
        <v>4.7</v>
      </c>
      <c r="G70" s="100">
        <v>2640</v>
      </c>
      <c r="H70" s="122">
        <v>4.5</v>
      </c>
      <c r="I70" s="113">
        <v>4.9000000000000004</v>
      </c>
      <c r="J70" s="77" t="s">
        <v>26</v>
      </c>
      <c r="M70" s="40"/>
      <c r="N70" s="41"/>
    </row>
    <row r="71" spans="2:14" ht="16.2" customHeight="1" x14ac:dyDescent="0.2">
      <c r="B71" s="75" t="s">
        <v>195</v>
      </c>
      <c r="C71" s="78" t="s">
        <v>234</v>
      </c>
      <c r="D71" s="101">
        <v>1960</v>
      </c>
      <c r="E71" s="101">
        <v>1970</v>
      </c>
      <c r="F71" s="114">
        <v>5.5</v>
      </c>
      <c r="G71" s="101">
        <v>1940</v>
      </c>
      <c r="H71" s="121">
        <v>5.0999999999999996</v>
      </c>
      <c r="I71" s="114">
        <v>5.8</v>
      </c>
      <c r="J71" s="78" t="s">
        <v>28</v>
      </c>
      <c r="M71" s="40"/>
      <c r="N71" s="41"/>
    </row>
    <row r="72" spans="2:14" ht="16.2" customHeight="1" x14ac:dyDescent="0.2">
      <c r="B72" s="74" t="s">
        <v>196</v>
      </c>
      <c r="C72" s="77" t="s">
        <v>235</v>
      </c>
      <c r="D72" s="100">
        <v>1820</v>
      </c>
      <c r="E72" s="100">
        <v>1830</v>
      </c>
      <c r="F72" s="113">
        <v>5.5</v>
      </c>
      <c r="G72" s="100">
        <v>1800</v>
      </c>
      <c r="H72" s="122">
        <v>5.3</v>
      </c>
      <c r="I72" s="113">
        <v>5.7</v>
      </c>
      <c r="J72" s="77" t="s">
        <v>28</v>
      </c>
      <c r="M72" s="40"/>
      <c r="N72" s="41"/>
    </row>
    <row r="73" spans="2:14" ht="16.2" customHeight="1" x14ac:dyDescent="0.2">
      <c r="B73" s="75" t="s">
        <v>197</v>
      </c>
      <c r="C73" s="78" t="s">
        <v>236</v>
      </c>
      <c r="D73" s="101">
        <v>1340</v>
      </c>
      <c r="E73" s="101">
        <v>1350</v>
      </c>
      <c r="F73" s="114">
        <v>5.9</v>
      </c>
      <c r="G73" s="101">
        <v>1330</v>
      </c>
      <c r="H73" s="121">
        <v>5.7</v>
      </c>
      <c r="I73" s="114">
        <v>6.1</v>
      </c>
      <c r="J73" s="78" t="s">
        <v>28</v>
      </c>
      <c r="M73" s="40"/>
      <c r="N73" s="41"/>
    </row>
    <row r="74" spans="2:14" ht="16.2" customHeight="1" x14ac:dyDescent="0.2">
      <c r="B74" s="74" t="s">
        <v>198</v>
      </c>
      <c r="C74" s="77" t="s">
        <v>237</v>
      </c>
      <c r="D74" s="100">
        <v>2940</v>
      </c>
      <c r="E74" s="100" t="s">
        <v>598</v>
      </c>
      <c r="F74" s="113" t="s">
        <v>600</v>
      </c>
      <c r="G74" s="100">
        <v>2940</v>
      </c>
      <c r="H74" s="122">
        <v>5.4</v>
      </c>
      <c r="I74" s="113" t="s">
        <v>598</v>
      </c>
      <c r="J74" s="77" t="s">
        <v>602</v>
      </c>
      <c r="M74" s="40"/>
      <c r="N74" s="41"/>
    </row>
    <row r="75" spans="2:14" ht="16.2" customHeight="1" x14ac:dyDescent="0.2">
      <c r="B75" s="75" t="s">
        <v>199</v>
      </c>
      <c r="C75" s="78" t="s">
        <v>238</v>
      </c>
      <c r="D75" s="101">
        <v>1850</v>
      </c>
      <c r="E75" s="101" t="s">
        <v>599</v>
      </c>
      <c r="F75" s="114" t="s">
        <v>603</v>
      </c>
      <c r="G75" s="101">
        <v>1850</v>
      </c>
      <c r="H75" s="121">
        <v>5.2</v>
      </c>
      <c r="I75" s="114" t="s">
        <v>599</v>
      </c>
      <c r="J75" s="78" t="s">
        <v>604</v>
      </c>
      <c r="M75" s="40"/>
      <c r="N75" s="41"/>
    </row>
    <row r="76" spans="2:14" ht="16.2" customHeight="1" x14ac:dyDescent="0.2">
      <c r="B76" s="74" t="s">
        <v>200</v>
      </c>
      <c r="C76" s="77" t="s">
        <v>239</v>
      </c>
      <c r="D76" s="100">
        <v>1760</v>
      </c>
      <c r="E76" s="100" t="s">
        <v>598</v>
      </c>
      <c r="F76" s="113" t="s">
        <v>601</v>
      </c>
      <c r="G76" s="100">
        <v>1760</v>
      </c>
      <c r="H76" s="122">
        <v>5</v>
      </c>
      <c r="I76" s="113" t="s">
        <v>598</v>
      </c>
      <c r="J76" s="77" t="s">
        <v>605</v>
      </c>
      <c r="M76" s="40"/>
      <c r="N76" s="41"/>
    </row>
    <row r="77" spans="2:14" ht="16.2" customHeight="1" x14ac:dyDescent="0.2">
      <c r="B77" s="75" t="s">
        <v>201</v>
      </c>
      <c r="C77" s="78" t="s">
        <v>240</v>
      </c>
      <c r="D77" s="101">
        <v>1320</v>
      </c>
      <c r="E77" s="101" t="s">
        <v>599</v>
      </c>
      <c r="F77" s="114" t="s">
        <v>603</v>
      </c>
      <c r="G77" s="101">
        <v>1320</v>
      </c>
      <c r="H77" s="121">
        <v>5.5</v>
      </c>
      <c r="I77" s="114" t="s">
        <v>599</v>
      </c>
      <c r="J77" s="78" t="s">
        <v>606</v>
      </c>
      <c r="M77" s="40"/>
      <c r="N77" s="41"/>
    </row>
    <row r="78" spans="2:14" ht="16.2" customHeight="1" x14ac:dyDescent="0.2">
      <c r="B78" s="74" t="s">
        <v>202</v>
      </c>
      <c r="C78" s="77" t="s">
        <v>241</v>
      </c>
      <c r="D78" s="100">
        <v>1050</v>
      </c>
      <c r="E78" s="100" t="s">
        <v>598</v>
      </c>
      <c r="F78" s="113" t="s">
        <v>600</v>
      </c>
      <c r="G78" s="100">
        <v>1050</v>
      </c>
      <c r="H78" s="122">
        <v>6.5</v>
      </c>
      <c r="I78" s="113">
        <v>6.9</v>
      </c>
      <c r="J78" s="77" t="s">
        <v>607</v>
      </c>
      <c r="M78" s="40"/>
      <c r="N78" s="41"/>
    </row>
    <row r="79" spans="2:14" ht="16.2" customHeight="1" x14ac:dyDescent="0.2">
      <c r="B79" s="75" t="s">
        <v>203</v>
      </c>
      <c r="C79" s="78" t="s">
        <v>242</v>
      </c>
      <c r="D79" s="101">
        <v>906</v>
      </c>
      <c r="E79" s="101" t="s">
        <v>599</v>
      </c>
      <c r="F79" s="114" t="s">
        <v>608</v>
      </c>
      <c r="G79" s="101">
        <v>906</v>
      </c>
      <c r="H79" s="121">
        <v>5.0999999999999996</v>
      </c>
      <c r="I79" s="114" t="s">
        <v>599</v>
      </c>
      <c r="J79" s="78" t="s">
        <v>604</v>
      </c>
      <c r="M79" s="40"/>
      <c r="N79" s="41"/>
    </row>
    <row r="80" spans="2:14" ht="16.2" customHeight="1" x14ac:dyDescent="0.2">
      <c r="B80" s="74" t="s">
        <v>204</v>
      </c>
      <c r="C80" s="77" t="s">
        <v>243</v>
      </c>
      <c r="D80" s="100">
        <v>844</v>
      </c>
      <c r="E80" s="100" t="s">
        <v>598</v>
      </c>
      <c r="F80" s="113" t="s">
        <v>601</v>
      </c>
      <c r="G80" s="100">
        <v>844</v>
      </c>
      <c r="H80" s="122">
        <v>5.4</v>
      </c>
      <c r="I80" s="113" t="s">
        <v>598</v>
      </c>
      <c r="J80" s="77" t="s">
        <v>602</v>
      </c>
      <c r="M80" s="40"/>
      <c r="N80" s="41"/>
    </row>
    <row r="81" spans="2:14" ht="16.2" customHeight="1" x14ac:dyDescent="0.2">
      <c r="B81" s="75" t="s">
        <v>205</v>
      </c>
      <c r="C81" s="78" t="s">
        <v>244</v>
      </c>
      <c r="D81" s="101">
        <v>831</v>
      </c>
      <c r="E81" s="101" t="s">
        <v>599</v>
      </c>
      <c r="F81" s="114" t="s">
        <v>603</v>
      </c>
      <c r="G81" s="101">
        <v>831</v>
      </c>
      <c r="H81" s="121">
        <v>7</v>
      </c>
      <c r="I81" s="114" t="s">
        <v>599</v>
      </c>
      <c r="J81" s="78" t="s">
        <v>606</v>
      </c>
      <c r="M81" s="40"/>
      <c r="N81" s="41"/>
    </row>
    <row r="82" spans="2:14" ht="16.2" customHeight="1" x14ac:dyDescent="0.2">
      <c r="B82" s="74" t="s">
        <v>206</v>
      </c>
      <c r="C82" s="77" t="s">
        <v>245</v>
      </c>
      <c r="D82" s="100">
        <v>831</v>
      </c>
      <c r="E82" s="100" t="s">
        <v>598</v>
      </c>
      <c r="F82" s="113" t="s">
        <v>601</v>
      </c>
      <c r="G82" s="100">
        <v>831</v>
      </c>
      <c r="H82" s="122">
        <v>5.5</v>
      </c>
      <c r="I82" s="113" t="s">
        <v>598</v>
      </c>
      <c r="J82" s="77" t="s">
        <v>602</v>
      </c>
      <c r="M82" s="40"/>
      <c r="N82" s="41"/>
    </row>
    <row r="83" spans="2:14" ht="16.2" customHeight="1" x14ac:dyDescent="0.2">
      <c r="B83" s="75" t="s">
        <v>207</v>
      </c>
      <c r="C83" s="78" t="s">
        <v>246</v>
      </c>
      <c r="D83" s="101">
        <v>847</v>
      </c>
      <c r="E83" s="101" t="s">
        <v>599</v>
      </c>
      <c r="F83" s="114" t="s">
        <v>603</v>
      </c>
      <c r="G83" s="101">
        <v>847</v>
      </c>
      <c r="H83" s="121">
        <v>4.8</v>
      </c>
      <c r="I83" s="114">
        <v>5.2</v>
      </c>
      <c r="J83" s="78" t="s">
        <v>609</v>
      </c>
      <c r="M83" s="40"/>
      <c r="N83" s="41"/>
    </row>
    <row r="84" spans="2:14" ht="16.2" customHeight="1" x14ac:dyDescent="0.2">
      <c r="B84" s="74" t="s">
        <v>208</v>
      </c>
      <c r="C84" s="77" t="s">
        <v>247</v>
      </c>
      <c r="D84" s="100">
        <v>635</v>
      </c>
      <c r="E84" s="100" t="s">
        <v>598</v>
      </c>
      <c r="F84" s="113" t="s">
        <v>601</v>
      </c>
      <c r="G84" s="100">
        <v>635</v>
      </c>
      <c r="H84" s="122">
        <v>5.5</v>
      </c>
      <c r="I84" s="113" t="s">
        <v>598</v>
      </c>
      <c r="J84" s="77" t="s">
        <v>602</v>
      </c>
      <c r="M84" s="40"/>
      <c r="N84" s="41"/>
    </row>
    <row r="85" spans="2:14" ht="16.2" customHeight="1" x14ac:dyDescent="0.2">
      <c r="B85" s="75" t="s">
        <v>209</v>
      </c>
      <c r="C85" s="78" t="s">
        <v>248</v>
      </c>
      <c r="D85" s="101">
        <v>499</v>
      </c>
      <c r="E85" s="101" t="s">
        <v>599</v>
      </c>
      <c r="F85" s="114" t="s">
        <v>603</v>
      </c>
      <c r="G85" s="101">
        <v>499</v>
      </c>
      <c r="H85" s="121">
        <v>8</v>
      </c>
      <c r="I85" s="114">
        <v>8.4</v>
      </c>
      <c r="J85" s="78" t="s">
        <v>609</v>
      </c>
      <c r="M85" s="40"/>
      <c r="N85" s="41"/>
    </row>
    <row r="86" spans="2:14" ht="16.2" customHeight="1" x14ac:dyDescent="0.2">
      <c r="B86" s="74" t="s">
        <v>210</v>
      </c>
      <c r="C86" s="77" t="s">
        <v>249</v>
      </c>
      <c r="D86" s="100">
        <v>378</v>
      </c>
      <c r="E86" s="100" t="s">
        <v>598</v>
      </c>
      <c r="F86" s="113" t="s">
        <v>601</v>
      </c>
      <c r="G86" s="100">
        <v>378</v>
      </c>
      <c r="H86" s="122">
        <v>6</v>
      </c>
      <c r="I86" s="113" t="s">
        <v>598</v>
      </c>
      <c r="J86" s="77" t="s">
        <v>602</v>
      </c>
      <c r="M86" s="40"/>
      <c r="N86" s="41"/>
    </row>
    <row r="87" spans="2:14" ht="16.2" customHeight="1" x14ac:dyDescent="0.2">
      <c r="B87" s="75" t="s">
        <v>211</v>
      </c>
      <c r="C87" s="78" t="s">
        <v>250</v>
      </c>
      <c r="D87" s="101">
        <v>371</v>
      </c>
      <c r="E87" s="101" t="s">
        <v>599</v>
      </c>
      <c r="F87" s="114" t="s">
        <v>603</v>
      </c>
      <c r="G87" s="101">
        <v>371</v>
      </c>
      <c r="H87" s="121">
        <v>5.7</v>
      </c>
      <c r="I87" s="114">
        <v>6.1</v>
      </c>
      <c r="J87" s="78" t="s">
        <v>609</v>
      </c>
      <c r="M87" s="40"/>
      <c r="N87" s="41"/>
    </row>
    <row r="88" spans="2:14" ht="16.2" customHeight="1" x14ac:dyDescent="0.2">
      <c r="B88" s="74" t="s">
        <v>212</v>
      </c>
      <c r="C88" s="77" t="s">
        <v>251</v>
      </c>
      <c r="D88" s="100">
        <v>212</v>
      </c>
      <c r="E88" s="100" t="s">
        <v>598</v>
      </c>
      <c r="F88" s="113" t="s">
        <v>601</v>
      </c>
      <c r="G88" s="100">
        <v>212</v>
      </c>
      <c r="H88" s="122">
        <v>5.5</v>
      </c>
      <c r="I88" s="113" t="s">
        <v>598</v>
      </c>
      <c r="J88" s="77" t="s">
        <v>605</v>
      </c>
      <c r="M88" s="40"/>
      <c r="N88" s="41"/>
    </row>
    <row r="89" spans="2:14" ht="16.2" customHeight="1" x14ac:dyDescent="0.2">
      <c r="B89" s="75" t="s">
        <v>213</v>
      </c>
      <c r="C89" s="78" t="s">
        <v>252</v>
      </c>
      <c r="D89" s="101">
        <v>171</v>
      </c>
      <c r="E89" s="101" t="s">
        <v>599</v>
      </c>
      <c r="F89" s="114" t="s">
        <v>603</v>
      </c>
      <c r="G89" s="101">
        <v>171</v>
      </c>
      <c r="H89" s="121">
        <v>8.3000000000000007</v>
      </c>
      <c r="I89" s="114">
        <v>8.6999999999999993</v>
      </c>
      <c r="J89" s="78" t="s">
        <v>609</v>
      </c>
      <c r="M89" s="40"/>
      <c r="N89" s="41"/>
    </row>
    <row r="90" spans="2:14" ht="16.2" customHeight="1" x14ac:dyDescent="0.2">
      <c r="B90" s="74" t="s">
        <v>214</v>
      </c>
      <c r="C90" s="77" t="s">
        <v>791</v>
      </c>
      <c r="D90" s="100">
        <v>5460</v>
      </c>
      <c r="E90" s="100">
        <v>5560</v>
      </c>
      <c r="F90" s="113">
        <v>4.2</v>
      </c>
      <c r="G90" s="100">
        <v>5410</v>
      </c>
      <c r="H90" s="122">
        <v>4</v>
      </c>
      <c r="I90" s="113">
        <v>4.4000000000000004</v>
      </c>
      <c r="J90" s="77" t="s">
        <v>26</v>
      </c>
      <c r="M90" s="40"/>
      <c r="N90" s="41"/>
    </row>
    <row r="91" spans="2:14" ht="16.2" customHeight="1" x14ac:dyDescent="0.2">
      <c r="B91" s="75" t="s">
        <v>215</v>
      </c>
      <c r="C91" s="78" t="s">
        <v>254</v>
      </c>
      <c r="D91" s="101">
        <v>2130</v>
      </c>
      <c r="E91" s="101">
        <v>2150</v>
      </c>
      <c r="F91" s="114">
        <v>4.0999999999999996</v>
      </c>
      <c r="G91" s="101">
        <v>2120</v>
      </c>
      <c r="H91" s="121">
        <v>3.9</v>
      </c>
      <c r="I91" s="114">
        <v>4.3</v>
      </c>
      <c r="J91" s="78" t="s">
        <v>26</v>
      </c>
      <c r="M91" s="40"/>
      <c r="N91" s="41"/>
    </row>
    <row r="92" spans="2:14" ht="16.2" customHeight="1" x14ac:dyDescent="0.2">
      <c r="B92" s="74" t="s">
        <v>216</v>
      </c>
      <c r="C92" s="77" t="s">
        <v>255</v>
      </c>
      <c r="D92" s="100">
        <v>16300</v>
      </c>
      <c r="E92" s="100">
        <v>16600</v>
      </c>
      <c r="F92" s="113">
        <v>4.9000000000000004</v>
      </c>
      <c r="G92" s="100">
        <v>16200</v>
      </c>
      <c r="H92" s="122">
        <v>4.7</v>
      </c>
      <c r="I92" s="113">
        <v>5.0999999999999996</v>
      </c>
      <c r="J92" s="77" t="s">
        <v>182</v>
      </c>
      <c r="M92" s="40"/>
      <c r="N92" s="41"/>
    </row>
    <row r="93" spans="2:14" ht="16.2" customHeight="1" x14ac:dyDescent="0.2">
      <c r="B93" s="75" t="s">
        <v>217</v>
      </c>
      <c r="C93" s="78" t="s">
        <v>256</v>
      </c>
      <c r="D93" s="101">
        <v>10700</v>
      </c>
      <c r="E93" s="101">
        <v>10600</v>
      </c>
      <c r="F93" s="114">
        <v>5.4</v>
      </c>
      <c r="G93" s="101">
        <v>10700</v>
      </c>
      <c r="H93" s="132" t="s">
        <v>1176</v>
      </c>
      <c r="I93" s="114">
        <v>5.6</v>
      </c>
      <c r="J93" s="78" t="s">
        <v>27</v>
      </c>
      <c r="M93" s="40"/>
      <c r="N93" s="41"/>
    </row>
    <row r="94" spans="2:14" ht="16.2" customHeight="1" x14ac:dyDescent="0.2">
      <c r="B94" s="74" t="s">
        <v>218</v>
      </c>
      <c r="C94" s="77" t="s">
        <v>257</v>
      </c>
      <c r="D94" s="100">
        <v>7270</v>
      </c>
      <c r="E94" s="100">
        <v>7270</v>
      </c>
      <c r="F94" s="113">
        <v>6.1</v>
      </c>
      <c r="G94" s="100">
        <v>7270</v>
      </c>
      <c r="H94" s="122">
        <v>5.9</v>
      </c>
      <c r="I94" s="113">
        <v>6.3</v>
      </c>
      <c r="J94" s="77" t="s">
        <v>26</v>
      </c>
      <c r="M94" s="40"/>
      <c r="N94" s="41"/>
    </row>
    <row r="95" spans="2:14" ht="16.2" customHeight="1" x14ac:dyDescent="0.2">
      <c r="B95" s="75" t="s">
        <v>219</v>
      </c>
      <c r="C95" s="78" t="s">
        <v>258</v>
      </c>
      <c r="D95" s="101">
        <v>5110</v>
      </c>
      <c r="E95" s="101">
        <v>5170</v>
      </c>
      <c r="F95" s="114">
        <v>5.7</v>
      </c>
      <c r="G95" s="101">
        <v>5080</v>
      </c>
      <c r="H95" s="132" t="s">
        <v>1177</v>
      </c>
      <c r="I95" s="114">
        <v>5.9</v>
      </c>
      <c r="J95" s="78" t="s">
        <v>27</v>
      </c>
      <c r="M95" s="40"/>
      <c r="N95" s="41"/>
    </row>
    <row r="96" spans="2:14" ht="16.2" customHeight="1" x14ac:dyDescent="0.2">
      <c r="B96" s="74" t="s">
        <v>220</v>
      </c>
      <c r="C96" s="77" t="s">
        <v>259</v>
      </c>
      <c r="D96" s="100">
        <v>3650</v>
      </c>
      <c r="E96" s="100">
        <v>3720</v>
      </c>
      <c r="F96" s="113">
        <v>5.7</v>
      </c>
      <c r="G96" s="100">
        <v>3620</v>
      </c>
      <c r="H96" s="123" t="s">
        <v>1178</v>
      </c>
      <c r="I96" s="113">
        <v>5.9</v>
      </c>
      <c r="J96" s="77" t="s">
        <v>27</v>
      </c>
      <c r="M96" s="40"/>
      <c r="N96" s="41"/>
    </row>
    <row r="97" spans="2:14" ht="16.2" customHeight="1" x14ac:dyDescent="0.2">
      <c r="B97" s="75" t="s">
        <v>221</v>
      </c>
      <c r="C97" s="78" t="s">
        <v>260</v>
      </c>
      <c r="D97" s="101">
        <v>5510</v>
      </c>
      <c r="E97" s="101">
        <v>5360</v>
      </c>
      <c r="F97" s="114">
        <v>4.7</v>
      </c>
      <c r="G97" s="101">
        <v>5580</v>
      </c>
      <c r="H97" s="358" t="s">
        <v>1179</v>
      </c>
      <c r="I97" s="114">
        <v>4.9000000000000004</v>
      </c>
      <c r="J97" s="78" t="s">
        <v>27</v>
      </c>
      <c r="M97" s="40"/>
      <c r="N97" s="41"/>
    </row>
    <row r="98" spans="2:14" ht="16.2" customHeight="1" thickBot="1" x14ac:dyDescent="0.25">
      <c r="B98" s="76" t="s">
        <v>222</v>
      </c>
      <c r="C98" s="79" t="s">
        <v>261</v>
      </c>
      <c r="D98" s="102">
        <v>1890</v>
      </c>
      <c r="E98" s="102">
        <v>1760</v>
      </c>
      <c r="F98" s="115">
        <v>5.3</v>
      </c>
      <c r="G98" s="102">
        <v>1940</v>
      </c>
      <c r="H98" s="127">
        <v>5.5</v>
      </c>
      <c r="I98" s="115">
        <v>5.5</v>
      </c>
      <c r="J98" s="79" t="s">
        <v>27</v>
      </c>
      <c r="M98" s="40"/>
      <c r="N98" s="41"/>
    </row>
    <row r="99" spans="2:14" ht="16.2" customHeight="1" thickTop="1" x14ac:dyDescent="0.2">
      <c r="B99" s="85" t="s">
        <v>263</v>
      </c>
      <c r="C99" s="88" t="s">
        <v>282</v>
      </c>
      <c r="D99" s="103">
        <v>20100</v>
      </c>
      <c r="E99" s="103">
        <v>20400</v>
      </c>
      <c r="F99" s="116">
        <v>4.3</v>
      </c>
      <c r="G99" s="103">
        <v>20000</v>
      </c>
      <c r="H99" s="124" t="s">
        <v>1180</v>
      </c>
      <c r="I99" s="116">
        <v>4.5</v>
      </c>
      <c r="J99" s="88" t="s">
        <v>27</v>
      </c>
      <c r="M99" s="40"/>
      <c r="N99" s="41"/>
    </row>
    <row r="100" spans="2:14" ht="16.2" customHeight="1" x14ac:dyDescent="0.2">
      <c r="B100" s="86" t="s">
        <v>264</v>
      </c>
      <c r="C100" s="89" t="s">
        <v>283</v>
      </c>
      <c r="D100" s="104">
        <v>18000</v>
      </c>
      <c r="E100" s="104">
        <v>18400</v>
      </c>
      <c r="F100" s="117">
        <v>4.5</v>
      </c>
      <c r="G100" s="104">
        <v>17800</v>
      </c>
      <c r="H100" s="125" t="s">
        <v>1181</v>
      </c>
      <c r="I100" s="117">
        <v>4.7</v>
      </c>
      <c r="J100" s="89" t="s">
        <v>27</v>
      </c>
      <c r="M100" s="40"/>
      <c r="N100" s="41"/>
    </row>
    <row r="101" spans="2:14" ht="16.2" customHeight="1" x14ac:dyDescent="0.2">
      <c r="B101" s="75" t="s">
        <v>265</v>
      </c>
      <c r="C101" s="78" t="s">
        <v>284</v>
      </c>
      <c r="D101" s="101">
        <v>15700</v>
      </c>
      <c r="E101" s="101">
        <v>15900</v>
      </c>
      <c r="F101" s="114">
        <v>4.9000000000000004</v>
      </c>
      <c r="G101" s="101">
        <v>15500</v>
      </c>
      <c r="H101" s="121">
        <v>4.5999999999999996</v>
      </c>
      <c r="I101" s="114">
        <v>5.0999999999999996</v>
      </c>
      <c r="J101" s="78" t="s">
        <v>28</v>
      </c>
      <c r="M101" s="40"/>
      <c r="N101" s="41"/>
    </row>
    <row r="102" spans="2:14" ht="16.2" customHeight="1" x14ac:dyDescent="0.2">
      <c r="B102" s="86" t="s">
        <v>266</v>
      </c>
      <c r="C102" s="89" t="s">
        <v>285</v>
      </c>
      <c r="D102" s="104">
        <v>11700</v>
      </c>
      <c r="E102" s="104">
        <v>11800</v>
      </c>
      <c r="F102" s="117">
        <v>4.7</v>
      </c>
      <c r="G102" s="104">
        <v>11700</v>
      </c>
      <c r="H102" s="125" t="s">
        <v>1182</v>
      </c>
      <c r="I102" s="117">
        <v>4.9000000000000004</v>
      </c>
      <c r="J102" s="89" t="s">
        <v>27</v>
      </c>
      <c r="M102" s="40"/>
      <c r="N102" s="41"/>
    </row>
    <row r="103" spans="2:14" ht="16.2" customHeight="1" x14ac:dyDescent="0.2">
      <c r="B103" s="75" t="s">
        <v>267</v>
      </c>
      <c r="C103" s="78" t="s">
        <v>286</v>
      </c>
      <c r="D103" s="101">
        <v>11900</v>
      </c>
      <c r="E103" s="101">
        <v>12000</v>
      </c>
      <c r="F103" s="114">
        <v>4.9000000000000004</v>
      </c>
      <c r="G103" s="101">
        <v>11900</v>
      </c>
      <c r="H103" s="121">
        <v>4.8</v>
      </c>
      <c r="I103" s="114">
        <v>5.2</v>
      </c>
      <c r="J103" s="78" t="s">
        <v>26</v>
      </c>
      <c r="M103" s="40"/>
      <c r="N103" s="41"/>
    </row>
    <row r="104" spans="2:14" ht="16.2" customHeight="1" x14ac:dyDescent="0.2">
      <c r="B104" s="86" t="s">
        <v>268</v>
      </c>
      <c r="C104" s="89" t="s">
        <v>287</v>
      </c>
      <c r="D104" s="104">
        <v>10200</v>
      </c>
      <c r="E104" s="104">
        <v>10200</v>
      </c>
      <c r="F104" s="117">
        <v>5</v>
      </c>
      <c r="G104" s="104">
        <v>10100</v>
      </c>
      <c r="H104" s="128">
        <v>4.5999999999999996</v>
      </c>
      <c r="I104" s="117">
        <v>5.2</v>
      </c>
      <c r="J104" s="89" t="s">
        <v>28</v>
      </c>
      <c r="M104" s="40"/>
      <c r="N104" s="41"/>
    </row>
    <row r="105" spans="2:14" ht="16.2" customHeight="1" x14ac:dyDescent="0.2">
      <c r="B105" s="75" t="s">
        <v>269</v>
      </c>
      <c r="C105" s="78" t="s">
        <v>288</v>
      </c>
      <c r="D105" s="101">
        <v>9350</v>
      </c>
      <c r="E105" s="101">
        <v>9340</v>
      </c>
      <c r="F105" s="114">
        <v>4.8</v>
      </c>
      <c r="G105" s="101">
        <v>9350</v>
      </c>
      <c r="H105" s="121">
        <v>4.5</v>
      </c>
      <c r="I105" s="114">
        <v>4.9000000000000004</v>
      </c>
      <c r="J105" s="78" t="s">
        <v>28</v>
      </c>
      <c r="M105" s="40"/>
      <c r="N105" s="41"/>
    </row>
    <row r="106" spans="2:14" ht="16.2" customHeight="1" x14ac:dyDescent="0.2">
      <c r="B106" s="86" t="s">
        <v>270</v>
      </c>
      <c r="C106" s="89" t="s">
        <v>289</v>
      </c>
      <c r="D106" s="104">
        <v>8550</v>
      </c>
      <c r="E106" s="104">
        <v>8630</v>
      </c>
      <c r="F106" s="117">
        <v>4.8</v>
      </c>
      <c r="G106" s="104">
        <v>8460</v>
      </c>
      <c r="H106" s="128">
        <v>4.4000000000000004</v>
      </c>
      <c r="I106" s="117">
        <v>5.0999999999999996</v>
      </c>
      <c r="J106" s="89" t="s">
        <v>28</v>
      </c>
      <c r="M106" s="40"/>
      <c r="N106" s="41"/>
    </row>
    <row r="107" spans="2:14" ht="16.2" customHeight="1" x14ac:dyDescent="0.2">
      <c r="B107" s="75" t="s">
        <v>271</v>
      </c>
      <c r="C107" s="78" t="s">
        <v>290</v>
      </c>
      <c r="D107" s="101">
        <v>5440</v>
      </c>
      <c r="E107" s="101">
        <v>5510</v>
      </c>
      <c r="F107" s="114">
        <v>4.9000000000000004</v>
      </c>
      <c r="G107" s="101">
        <v>5370</v>
      </c>
      <c r="H107" s="121">
        <v>4.5999999999999996</v>
      </c>
      <c r="I107" s="114">
        <v>5.2</v>
      </c>
      <c r="J107" s="78" t="s">
        <v>28</v>
      </c>
      <c r="M107" s="40"/>
      <c r="N107" s="41"/>
    </row>
    <row r="108" spans="2:14" ht="16.2" customHeight="1" x14ac:dyDescent="0.2">
      <c r="B108" s="86" t="s">
        <v>272</v>
      </c>
      <c r="C108" s="89" t="s">
        <v>291</v>
      </c>
      <c r="D108" s="104">
        <v>5260</v>
      </c>
      <c r="E108" s="104">
        <v>5250</v>
      </c>
      <c r="F108" s="117">
        <v>4.8</v>
      </c>
      <c r="G108" s="104">
        <v>5270</v>
      </c>
      <c r="H108" s="125" t="s">
        <v>1183</v>
      </c>
      <c r="I108" s="117">
        <v>5</v>
      </c>
      <c r="J108" s="89" t="s">
        <v>27</v>
      </c>
      <c r="M108" s="40"/>
      <c r="N108" s="41"/>
    </row>
    <row r="109" spans="2:14" ht="16.2" customHeight="1" x14ac:dyDescent="0.2">
      <c r="B109" s="75" t="s">
        <v>273</v>
      </c>
      <c r="C109" s="78" t="s">
        <v>292</v>
      </c>
      <c r="D109" s="101">
        <v>4210</v>
      </c>
      <c r="E109" s="101">
        <v>4290</v>
      </c>
      <c r="F109" s="114">
        <v>5.4</v>
      </c>
      <c r="G109" s="101">
        <v>4170</v>
      </c>
      <c r="H109" s="121">
        <v>5.2</v>
      </c>
      <c r="I109" s="114">
        <v>5.6</v>
      </c>
      <c r="J109" s="78" t="s">
        <v>26</v>
      </c>
      <c r="M109" s="40"/>
      <c r="N109" s="41"/>
    </row>
    <row r="110" spans="2:14" ht="16.2" customHeight="1" x14ac:dyDescent="0.2">
      <c r="B110" s="86" t="s">
        <v>274</v>
      </c>
      <c r="C110" s="89" t="s">
        <v>293</v>
      </c>
      <c r="D110" s="104">
        <v>4410</v>
      </c>
      <c r="E110" s="104">
        <v>4440</v>
      </c>
      <c r="F110" s="117">
        <v>4.9000000000000004</v>
      </c>
      <c r="G110" s="104">
        <v>4390</v>
      </c>
      <c r="H110" s="128">
        <v>4.7</v>
      </c>
      <c r="I110" s="117">
        <v>5.0999999999999996</v>
      </c>
      <c r="J110" s="89" t="s">
        <v>26</v>
      </c>
      <c r="M110" s="40"/>
      <c r="N110" s="41"/>
    </row>
    <row r="111" spans="2:14" ht="16.2" customHeight="1" x14ac:dyDescent="0.2">
      <c r="B111" s="75" t="s">
        <v>275</v>
      </c>
      <c r="C111" s="78" t="s">
        <v>294</v>
      </c>
      <c r="D111" s="101">
        <v>3330</v>
      </c>
      <c r="E111" s="101">
        <v>3350</v>
      </c>
      <c r="F111" s="114">
        <v>5.2</v>
      </c>
      <c r="G111" s="101">
        <v>3320</v>
      </c>
      <c r="H111" s="121">
        <v>5</v>
      </c>
      <c r="I111" s="114">
        <v>5.4</v>
      </c>
      <c r="J111" s="78" t="s">
        <v>26</v>
      </c>
      <c r="M111" s="40"/>
      <c r="N111" s="41"/>
    </row>
    <row r="112" spans="2:14" ht="16.2" customHeight="1" x14ac:dyDescent="0.2">
      <c r="B112" s="86" t="s">
        <v>276</v>
      </c>
      <c r="C112" s="89" t="s">
        <v>295</v>
      </c>
      <c r="D112" s="104">
        <v>3220</v>
      </c>
      <c r="E112" s="104">
        <v>3250</v>
      </c>
      <c r="F112" s="117">
        <v>4.8</v>
      </c>
      <c r="G112" s="104">
        <v>3200</v>
      </c>
      <c r="H112" s="156" t="s">
        <v>1184</v>
      </c>
      <c r="I112" s="117">
        <v>5</v>
      </c>
      <c r="J112" s="89" t="s">
        <v>27</v>
      </c>
      <c r="M112" s="40"/>
      <c r="N112" s="41"/>
    </row>
    <row r="113" spans="2:14" ht="16.2" customHeight="1" x14ac:dyDescent="0.2">
      <c r="B113" s="75" t="s">
        <v>277</v>
      </c>
      <c r="C113" s="78" t="s">
        <v>296</v>
      </c>
      <c r="D113" s="101">
        <v>11900</v>
      </c>
      <c r="E113" s="101">
        <v>12100</v>
      </c>
      <c r="F113" s="114">
        <v>4.7</v>
      </c>
      <c r="G113" s="101">
        <v>11700</v>
      </c>
      <c r="H113" s="121">
        <v>4.5</v>
      </c>
      <c r="I113" s="114">
        <v>4.9000000000000004</v>
      </c>
      <c r="J113" s="78" t="s">
        <v>183</v>
      </c>
      <c r="M113" s="40"/>
      <c r="N113" s="41"/>
    </row>
    <row r="114" spans="2:14" ht="16.2" customHeight="1" x14ac:dyDescent="0.2">
      <c r="B114" s="86" t="s">
        <v>278</v>
      </c>
      <c r="C114" s="89" t="s">
        <v>297</v>
      </c>
      <c r="D114" s="104">
        <v>3760</v>
      </c>
      <c r="E114" s="104">
        <v>3780</v>
      </c>
      <c r="F114" s="117">
        <v>6.2</v>
      </c>
      <c r="G114" s="104">
        <v>3750</v>
      </c>
      <c r="H114" s="128">
        <v>6</v>
      </c>
      <c r="I114" s="117">
        <v>6.4</v>
      </c>
      <c r="J114" s="89" t="s">
        <v>26</v>
      </c>
      <c r="M114" s="40"/>
      <c r="N114" s="41"/>
    </row>
    <row r="115" spans="2:14" ht="16.2" customHeight="1" x14ac:dyDescent="0.2">
      <c r="B115" s="75" t="s">
        <v>279</v>
      </c>
      <c r="C115" s="78" t="s">
        <v>298</v>
      </c>
      <c r="D115" s="101">
        <v>2460</v>
      </c>
      <c r="E115" s="101">
        <v>2480</v>
      </c>
      <c r="F115" s="114">
        <v>6.1</v>
      </c>
      <c r="G115" s="101">
        <v>2450</v>
      </c>
      <c r="H115" s="121">
        <v>5.9</v>
      </c>
      <c r="I115" s="114">
        <v>6.3</v>
      </c>
      <c r="J115" s="78" t="s">
        <v>26</v>
      </c>
      <c r="M115" s="40"/>
      <c r="N115" s="41"/>
    </row>
    <row r="116" spans="2:14" ht="16.2" customHeight="1" x14ac:dyDescent="0.2">
      <c r="B116" s="86" t="s">
        <v>280</v>
      </c>
      <c r="C116" s="89" t="s">
        <v>299</v>
      </c>
      <c r="D116" s="104">
        <v>728</v>
      </c>
      <c r="E116" s="104">
        <v>730</v>
      </c>
      <c r="F116" s="117">
        <v>6.1</v>
      </c>
      <c r="G116" s="104">
        <v>727</v>
      </c>
      <c r="H116" s="128">
        <v>5.9</v>
      </c>
      <c r="I116" s="117">
        <v>6.3</v>
      </c>
      <c r="J116" s="89" t="s">
        <v>26</v>
      </c>
      <c r="M116" s="40"/>
      <c r="N116" s="41"/>
    </row>
    <row r="117" spans="2:14" ht="16.2" customHeight="1" thickBot="1" x14ac:dyDescent="0.25">
      <c r="B117" s="87" t="s">
        <v>281</v>
      </c>
      <c r="C117" s="90" t="s">
        <v>300</v>
      </c>
      <c r="D117" s="105">
        <v>368</v>
      </c>
      <c r="E117" s="105">
        <v>369</v>
      </c>
      <c r="F117" s="118">
        <v>6</v>
      </c>
      <c r="G117" s="105">
        <v>368</v>
      </c>
      <c r="H117" s="129">
        <v>5.8</v>
      </c>
      <c r="I117" s="118">
        <v>6.2</v>
      </c>
      <c r="J117" s="90" t="s">
        <v>26</v>
      </c>
      <c r="M117" s="40"/>
      <c r="N117" s="41"/>
    </row>
    <row r="118" spans="2:14" ht="16.2" customHeight="1" thickTop="1" x14ac:dyDescent="0.2">
      <c r="B118" s="91" t="s">
        <v>301</v>
      </c>
      <c r="C118" s="93" t="s">
        <v>449</v>
      </c>
      <c r="D118" s="106">
        <v>3480</v>
      </c>
      <c r="E118" s="106">
        <v>3540</v>
      </c>
      <c r="F118" s="119">
        <v>4.3</v>
      </c>
      <c r="G118" s="106">
        <v>3450</v>
      </c>
      <c r="H118" s="130">
        <v>4.0999999999999996</v>
      </c>
      <c r="I118" s="119">
        <v>4.5</v>
      </c>
      <c r="J118" s="93" t="s">
        <v>26</v>
      </c>
      <c r="M118" s="40"/>
      <c r="N118" s="41"/>
    </row>
    <row r="119" spans="2:14" ht="16.2" customHeight="1" x14ac:dyDescent="0.2">
      <c r="B119" s="75" t="s">
        <v>302</v>
      </c>
      <c r="C119" s="78" t="s">
        <v>450</v>
      </c>
      <c r="D119" s="101">
        <v>1010</v>
      </c>
      <c r="E119" s="101">
        <v>1020</v>
      </c>
      <c r="F119" s="114">
        <v>4.4000000000000004</v>
      </c>
      <c r="G119" s="101">
        <v>1000</v>
      </c>
      <c r="H119" s="121">
        <v>4.2</v>
      </c>
      <c r="I119" s="114">
        <v>4.5999999999999996</v>
      </c>
      <c r="J119" s="78" t="s">
        <v>26</v>
      </c>
      <c r="M119" s="40"/>
      <c r="N119" s="41"/>
    </row>
    <row r="120" spans="2:14" ht="16.2" customHeight="1" x14ac:dyDescent="0.2">
      <c r="B120" s="91" t="s">
        <v>303</v>
      </c>
      <c r="C120" s="93" t="s">
        <v>451</v>
      </c>
      <c r="D120" s="106">
        <v>729</v>
      </c>
      <c r="E120" s="106">
        <v>739</v>
      </c>
      <c r="F120" s="119">
        <v>4.5</v>
      </c>
      <c r="G120" s="106">
        <v>725</v>
      </c>
      <c r="H120" s="130">
        <v>4.3</v>
      </c>
      <c r="I120" s="119">
        <v>4.7</v>
      </c>
      <c r="J120" s="93" t="s">
        <v>26</v>
      </c>
      <c r="M120" s="40"/>
      <c r="N120" s="41"/>
    </row>
    <row r="121" spans="2:14" ht="16.2" customHeight="1" x14ac:dyDescent="0.2">
      <c r="B121" s="75" t="s">
        <v>304</v>
      </c>
      <c r="C121" s="78" t="s">
        <v>452</v>
      </c>
      <c r="D121" s="101">
        <v>750</v>
      </c>
      <c r="E121" s="101">
        <v>763</v>
      </c>
      <c r="F121" s="114">
        <v>4.4000000000000004</v>
      </c>
      <c r="G121" s="101">
        <v>744</v>
      </c>
      <c r="H121" s="121">
        <v>4.2</v>
      </c>
      <c r="I121" s="114">
        <v>4.5999999999999996</v>
      </c>
      <c r="J121" s="78" t="s">
        <v>26</v>
      </c>
      <c r="M121" s="40"/>
      <c r="N121" s="41"/>
    </row>
    <row r="122" spans="2:14" ht="16.2" customHeight="1" x14ac:dyDescent="0.2">
      <c r="B122" s="91" t="s">
        <v>305</v>
      </c>
      <c r="C122" s="93" t="s">
        <v>453</v>
      </c>
      <c r="D122" s="106">
        <v>762</v>
      </c>
      <c r="E122" s="106">
        <v>772</v>
      </c>
      <c r="F122" s="119">
        <v>4.4000000000000004</v>
      </c>
      <c r="G122" s="106">
        <v>757</v>
      </c>
      <c r="H122" s="130">
        <v>4.2</v>
      </c>
      <c r="I122" s="119">
        <v>4.5999999999999996</v>
      </c>
      <c r="J122" s="93" t="s">
        <v>26</v>
      </c>
      <c r="M122" s="40"/>
      <c r="N122" s="41"/>
    </row>
    <row r="123" spans="2:14" ht="16.2" customHeight="1" x14ac:dyDescent="0.2">
      <c r="B123" s="75" t="s">
        <v>306</v>
      </c>
      <c r="C123" s="78" t="s">
        <v>454</v>
      </c>
      <c r="D123" s="101">
        <v>964</v>
      </c>
      <c r="E123" s="101">
        <v>977</v>
      </c>
      <c r="F123" s="114">
        <v>4.4000000000000004</v>
      </c>
      <c r="G123" s="101">
        <v>958</v>
      </c>
      <c r="H123" s="121">
        <v>4.2</v>
      </c>
      <c r="I123" s="114">
        <v>4.5999999999999996</v>
      </c>
      <c r="J123" s="78" t="s">
        <v>26</v>
      </c>
      <c r="M123" s="40"/>
      <c r="N123" s="41"/>
    </row>
    <row r="124" spans="2:14" ht="16.2" customHeight="1" x14ac:dyDescent="0.2">
      <c r="B124" s="91" t="s">
        <v>307</v>
      </c>
      <c r="C124" s="93" t="s">
        <v>455</v>
      </c>
      <c r="D124" s="106">
        <v>2360</v>
      </c>
      <c r="E124" s="106">
        <v>2400</v>
      </c>
      <c r="F124" s="119">
        <v>4.4000000000000004</v>
      </c>
      <c r="G124" s="106">
        <v>2340</v>
      </c>
      <c r="H124" s="130">
        <v>4.2</v>
      </c>
      <c r="I124" s="119">
        <v>4.5999999999999996</v>
      </c>
      <c r="J124" s="93" t="s">
        <v>26</v>
      </c>
      <c r="M124" s="40"/>
      <c r="N124" s="41"/>
    </row>
    <row r="125" spans="2:14" ht="16.2" customHeight="1" x14ac:dyDescent="0.2">
      <c r="B125" s="75" t="s">
        <v>308</v>
      </c>
      <c r="C125" s="78" t="s">
        <v>456</v>
      </c>
      <c r="D125" s="101">
        <v>1650</v>
      </c>
      <c r="E125" s="101">
        <v>1670</v>
      </c>
      <c r="F125" s="114">
        <v>4.4000000000000004</v>
      </c>
      <c r="G125" s="101">
        <v>1640</v>
      </c>
      <c r="H125" s="121">
        <v>4.2</v>
      </c>
      <c r="I125" s="114">
        <v>4.5999999999999996</v>
      </c>
      <c r="J125" s="78" t="s">
        <v>26</v>
      </c>
      <c r="M125" s="40"/>
      <c r="N125" s="41"/>
    </row>
    <row r="126" spans="2:14" ht="16.2" customHeight="1" x14ac:dyDescent="0.2">
      <c r="B126" s="91" t="s">
        <v>309</v>
      </c>
      <c r="C126" s="93" t="s">
        <v>457</v>
      </c>
      <c r="D126" s="106">
        <v>1140</v>
      </c>
      <c r="E126" s="106">
        <v>1150</v>
      </c>
      <c r="F126" s="119">
        <v>4.4000000000000004</v>
      </c>
      <c r="G126" s="106">
        <v>1130</v>
      </c>
      <c r="H126" s="130">
        <v>4.2</v>
      </c>
      <c r="I126" s="119">
        <v>4.5999999999999996</v>
      </c>
      <c r="J126" s="93" t="s">
        <v>26</v>
      </c>
      <c r="M126" s="40"/>
      <c r="N126" s="41"/>
    </row>
    <row r="127" spans="2:14" ht="16.2" customHeight="1" x14ac:dyDescent="0.2">
      <c r="B127" s="75" t="s">
        <v>310</v>
      </c>
      <c r="C127" s="78" t="s">
        <v>458</v>
      </c>
      <c r="D127" s="101">
        <v>888</v>
      </c>
      <c r="E127" s="101">
        <v>901</v>
      </c>
      <c r="F127" s="114">
        <v>4.4000000000000004</v>
      </c>
      <c r="G127" s="101">
        <v>882</v>
      </c>
      <c r="H127" s="121">
        <v>4.2</v>
      </c>
      <c r="I127" s="114">
        <v>4.5999999999999996</v>
      </c>
      <c r="J127" s="78" t="s">
        <v>26</v>
      </c>
      <c r="M127" s="40"/>
      <c r="N127" s="41"/>
    </row>
    <row r="128" spans="2:14" ht="16.2" customHeight="1" x14ac:dyDescent="0.2">
      <c r="B128" s="91" t="s">
        <v>311</v>
      </c>
      <c r="C128" s="93" t="s">
        <v>459</v>
      </c>
      <c r="D128" s="106">
        <v>1200</v>
      </c>
      <c r="E128" s="106">
        <v>1220</v>
      </c>
      <c r="F128" s="119">
        <v>4.5</v>
      </c>
      <c r="G128" s="106">
        <v>1190</v>
      </c>
      <c r="H128" s="130">
        <v>4.3</v>
      </c>
      <c r="I128" s="119">
        <v>4.7</v>
      </c>
      <c r="J128" s="93" t="s">
        <v>26</v>
      </c>
      <c r="M128" s="40"/>
      <c r="N128" s="41"/>
    </row>
    <row r="129" spans="2:14" ht="16.2" customHeight="1" x14ac:dyDescent="0.2">
      <c r="B129" s="75" t="s">
        <v>312</v>
      </c>
      <c r="C129" s="78" t="s">
        <v>460</v>
      </c>
      <c r="D129" s="101">
        <v>1180</v>
      </c>
      <c r="E129" s="101">
        <v>1190</v>
      </c>
      <c r="F129" s="114">
        <v>4.5999999999999996</v>
      </c>
      <c r="G129" s="101">
        <v>1170</v>
      </c>
      <c r="H129" s="121">
        <v>4.4000000000000004</v>
      </c>
      <c r="I129" s="114">
        <v>4.8</v>
      </c>
      <c r="J129" s="78" t="s">
        <v>26</v>
      </c>
      <c r="M129" s="40"/>
      <c r="N129" s="41"/>
    </row>
    <row r="130" spans="2:14" ht="16.2" customHeight="1" x14ac:dyDescent="0.2">
      <c r="B130" s="91" t="s">
        <v>313</v>
      </c>
      <c r="C130" s="93" t="s">
        <v>461</v>
      </c>
      <c r="D130" s="106">
        <v>3390</v>
      </c>
      <c r="E130" s="106">
        <v>3420</v>
      </c>
      <c r="F130" s="119">
        <v>4.7</v>
      </c>
      <c r="G130" s="106">
        <v>3380</v>
      </c>
      <c r="H130" s="130">
        <v>4.7</v>
      </c>
      <c r="I130" s="119">
        <v>4.9000000000000004</v>
      </c>
      <c r="J130" s="93" t="s">
        <v>27</v>
      </c>
      <c r="M130" s="40"/>
      <c r="N130" s="41"/>
    </row>
    <row r="131" spans="2:14" ht="16.2" customHeight="1" x14ac:dyDescent="0.2">
      <c r="B131" s="75" t="s">
        <v>314</v>
      </c>
      <c r="C131" s="78" t="s">
        <v>462</v>
      </c>
      <c r="D131" s="101">
        <v>621</v>
      </c>
      <c r="E131" s="101">
        <v>630</v>
      </c>
      <c r="F131" s="114">
        <v>4.5999999999999996</v>
      </c>
      <c r="G131" s="101">
        <v>617</v>
      </c>
      <c r="H131" s="121">
        <v>4.4000000000000004</v>
      </c>
      <c r="I131" s="114">
        <v>4.8</v>
      </c>
      <c r="J131" s="78" t="s">
        <v>26</v>
      </c>
      <c r="M131" s="40"/>
      <c r="N131" s="41"/>
    </row>
    <row r="132" spans="2:14" ht="16.2" customHeight="1" x14ac:dyDescent="0.2">
      <c r="B132" s="91" t="s">
        <v>315</v>
      </c>
      <c r="C132" s="93" t="s">
        <v>463</v>
      </c>
      <c r="D132" s="106">
        <v>947</v>
      </c>
      <c r="E132" s="106">
        <v>959</v>
      </c>
      <c r="F132" s="119">
        <v>4.5999999999999996</v>
      </c>
      <c r="G132" s="106">
        <v>942</v>
      </c>
      <c r="H132" s="130">
        <v>4.4000000000000004</v>
      </c>
      <c r="I132" s="119">
        <v>4.8</v>
      </c>
      <c r="J132" s="93" t="s">
        <v>26</v>
      </c>
      <c r="M132" s="40"/>
      <c r="N132" s="41"/>
    </row>
    <row r="133" spans="2:14" ht="16.2" customHeight="1" x14ac:dyDescent="0.2">
      <c r="B133" s="75" t="s">
        <v>316</v>
      </c>
      <c r="C133" s="78" t="s">
        <v>464</v>
      </c>
      <c r="D133" s="101">
        <v>652</v>
      </c>
      <c r="E133" s="101">
        <v>660</v>
      </c>
      <c r="F133" s="114">
        <v>4.5999999999999996</v>
      </c>
      <c r="G133" s="101">
        <v>648</v>
      </c>
      <c r="H133" s="121">
        <v>4.4000000000000004</v>
      </c>
      <c r="I133" s="114">
        <v>4.8</v>
      </c>
      <c r="J133" s="78" t="s">
        <v>26</v>
      </c>
      <c r="M133" s="40"/>
      <c r="N133" s="41"/>
    </row>
    <row r="134" spans="2:14" ht="16.2" customHeight="1" x14ac:dyDescent="0.2">
      <c r="B134" s="91" t="s">
        <v>317</v>
      </c>
      <c r="C134" s="93" t="s">
        <v>465</v>
      </c>
      <c r="D134" s="106">
        <v>1040</v>
      </c>
      <c r="E134" s="106">
        <v>1050</v>
      </c>
      <c r="F134" s="119">
        <v>4.5999999999999996</v>
      </c>
      <c r="G134" s="106">
        <v>1030</v>
      </c>
      <c r="H134" s="130">
        <v>4.4000000000000004</v>
      </c>
      <c r="I134" s="119">
        <v>4.8</v>
      </c>
      <c r="J134" s="93" t="s">
        <v>26</v>
      </c>
      <c r="M134" s="40"/>
      <c r="N134" s="41"/>
    </row>
    <row r="135" spans="2:14" ht="16.2" customHeight="1" x14ac:dyDescent="0.2">
      <c r="B135" s="75" t="s">
        <v>318</v>
      </c>
      <c r="C135" s="78" t="s">
        <v>466</v>
      </c>
      <c r="D135" s="101">
        <v>1530</v>
      </c>
      <c r="E135" s="101">
        <v>1550</v>
      </c>
      <c r="F135" s="114">
        <v>5</v>
      </c>
      <c r="G135" s="101">
        <v>1500</v>
      </c>
      <c r="H135" s="121">
        <v>4.8</v>
      </c>
      <c r="I135" s="114">
        <v>5.2</v>
      </c>
      <c r="J135" s="78" t="s">
        <v>28</v>
      </c>
      <c r="M135" s="40"/>
      <c r="N135" s="41"/>
    </row>
    <row r="136" spans="2:14" ht="16.2" customHeight="1" x14ac:dyDescent="0.2">
      <c r="B136" s="91" t="s">
        <v>319</v>
      </c>
      <c r="C136" s="93" t="s">
        <v>467</v>
      </c>
      <c r="D136" s="106">
        <v>1970</v>
      </c>
      <c r="E136" s="106">
        <v>1980</v>
      </c>
      <c r="F136" s="119">
        <v>4.7</v>
      </c>
      <c r="G136" s="106">
        <v>1960</v>
      </c>
      <c r="H136" s="130">
        <v>4.7</v>
      </c>
      <c r="I136" s="119">
        <v>4.9000000000000004</v>
      </c>
      <c r="J136" s="93" t="s">
        <v>27</v>
      </c>
      <c r="M136" s="40"/>
      <c r="N136" s="41"/>
    </row>
    <row r="137" spans="2:14" ht="16.2" customHeight="1" x14ac:dyDescent="0.2">
      <c r="B137" s="75" t="s">
        <v>320</v>
      </c>
      <c r="C137" s="78" t="s">
        <v>468</v>
      </c>
      <c r="D137" s="101">
        <v>2090</v>
      </c>
      <c r="E137" s="101">
        <v>2110</v>
      </c>
      <c r="F137" s="114">
        <v>4.8</v>
      </c>
      <c r="G137" s="101">
        <v>2080</v>
      </c>
      <c r="H137" s="121">
        <v>4.5999999999999996</v>
      </c>
      <c r="I137" s="114">
        <v>5</v>
      </c>
      <c r="J137" s="78" t="s">
        <v>26</v>
      </c>
      <c r="M137" s="40"/>
      <c r="N137" s="41"/>
    </row>
    <row r="138" spans="2:14" ht="16.2" customHeight="1" x14ac:dyDescent="0.2">
      <c r="B138" s="91" t="s">
        <v>321</v>
      </c>
      <c r="C138" s="93" t="s">
        <v>469</v>
      </c>
      <c r="D138" s="106">
        <v>2710</v>
      </c>
      <c r="E138" s="106">
        <v>2840</v>
      </c>
      <c r="F138" s="119">
        <v>5</v>
      </c>
      <c r="G138" s="106">
        <v>2660</v>
      </c>
      <c r="H138" s="130">
        <v>4.9000000000000004</v>
      </c>
      <c r="I138" s="119">
        <v>5.2</v>
      </c>
      <c r="J138" s="93" t="s">
        <v>26</v>
      </c>
      <c r="M138" s="40"/>
      <c r="N138" s="41"/>
    </row>
    <row r="139" spans="2:14" ht="16.2" customHeight="1" x14ac:dyDescent="0.2">
      <c r="B139" s="75" t="s">
        <v>322</v>
      </c>
      <c r="C139" s="78" t="s">
        <v>470</v>
      </c>
      <c r="D139" s="101">
        <v>1690</v>
      </c>
      <c r="E139" s="101">
        <v>1700</v>
      </c>
      <c r="F139" s="114">
        <v>4.8</v>
      </c>
      <c r="G139" s="101">
        <v>1670</v>
      </c>
      <c r="H139" s="121">
        <v>4.5999999999999996</v>
      </c>
      <c r="I139" s="114">
        <v>5</v>
      </c>
      <c r="J139" s="78" t="s">
        <v>28</v>
      </c>
      <c r="M139" s="40"/>
      <c r="N139" s="41"/>
    </row>
    <row r="140" spans="2:14" ht="16.2" customHeight="1" x14ac:dyDescent="0.2">
      <c r="B140" s="91" t="s">
        <v>323</v>
      </c>
      <c r="C140" s="93" t="s">
        <v>471</v>
      </c>
      <c r="D140" s="106">
        <v>1110</v>
      </c>
      <c r="E140" s="106">
        <v>1130</v>
      </c>
      <c r="F140" s="119">
        <v>4.4000000000000004</v>
      </c>
      <c r="G140" s="106">
        <v>1110</v>
      </c>
      <c r="H140" s="130">
        <v>4.2</v>
      </c>
      <c r="I140" s="119">
        <v>4.5999999999999996</v>
      </c>
      <c r="J140" s="93" t="s">
        <v>597</v>
      </c>
      <c r="M140" s="40"/>
      <c r="N140" s="41"/>
    </row>
    <row r="141" spans="2:14" ht="16.2" customHeight="1" x14ac:dyDescent="0.2">
      <c r="B141" s="75" t="s">
        <v>324</v>
      </c>
      <c r="C141" s="78" t="s">
        <v>472</v>
      </c>
      <c r="D141" s="101">
        <v>939</v>
      </c>
      <c r="E141" s="101">
        <v>949</v>
      </c>
      <c r="F141" s="114">
        <v>4.3</v>
      </c>
      <c r="G141" s="101">
        <v>939</v>
      </c>
      <c r="H141" s="121">
        <v>4.0999999999999996</v>
      </c>
      <c r="I141" s="114">
        <v>4.5</v>
      </c>
      <c r="J141" s="78" t="s">
        <v>597</v>
      </c>
      <c r="M141" s="40"/>
      <c r="N141" s="41"/>
    </row>
    <row r="142" spans="2:14" ht="16.2" customHeight="1" x14ac:dyDescent="0.2">
      <c r="B142" s="91" t="s">
        <v>325</v>
      </c>
      <c r="C142" s="93" t="s">
        <v>473</v>
      </c>
      <c r="D142" s="106">
        <v>994</v>
      </c>
      <c r="E142" s="106">
        <v>1010</v>
      </c>
      <c r="F142" s="119">
        <v>4.5999999999999996</v>
      </c>
      <c r="G142" s="106">
        <v>994</v>
      </c>
      <c r="H142" s="130">
        <v>4.4000000000000004</v>
      </c>
      <c r="I142" s="119">
        <v>4.8</v>
      </c>
      <c r="J142" s="93" t="s">
        <v>597</v>
      </c>
      <c r="M142" s="40"/>
      <c r="N142" s="41"/>
    </row>
    <row r="143" spans="2:14" ht="16.2" customHeight="1" x14ac:dyDescent="0.2">
      <c r="B143" s="75" t="s">
        <v>326</v>
      </c>
      <c r="C143" s="78" t="s">
        <v>474</v>
      </c>
      <c r="D143" s="101">
        <v>1890</v>
      </c>
      <c r="E143" s="101">
        <v>1910</v>
      </c>
      <c r="F143" s="114">
        <v>4.5</v>
      </c>
      <c r="G143" s="101">
        <v>1860</v>
      </c>
      <c r="H143" s="121">
        <v>4.3</v>
      </c>
      <c r="I143" s="114">
        <v>4.7</v>
      </c>
      <c r="J143" s="78" t="s">
        <v>182</v>
      </c>
      <c r="M143" s="40"/>
      <c r="N143" s="41"/>
    </row>
    <row r="144" spans="2:14" ht="16.2" customHeight="1" x14ac:dyDescent="0.2">
      <c r="B144" s="91" t="s">
        <v>327</v>
      </c>
      <c r="C144" s="93" t="s">
        <v>475</v>
      </c>
      <c r="D144" s="106">
        <v>472</v>
      </c>
      <c r="E144" s="106">
        <v>482</v>
      </c>
      <c r="F144" s="119">
        <v>4.8</v>
      </c>
      <c r="G144" s="106">
        <v>472</v>
      </c>
      <c r="H144" s="130">
        <v>4.5999999999999996</v>
      </c>
      <c r="I144" s="119">
        <v>5</v>
      </c>
      <c r="J144" s="93" t="s">
        <v>597</v>
      </c>
      <c r="M144" s="40"/>
      <c r="N144" s="41"/>
    </row>
    <row r="145" spans="2:14" ht="16.2" customHeight="1" x14ac:dyDescent="0.2">
      <c r="B145" s="75" t="s">
        <v>328</v>
      </c>
      <c r="C145" s="78" t="s">
        <v>476</v>
      </c>
      <c r="D145" s="101">
        <v>362</v>
      </c>
      <c r="E145" s="101">
        <v>364</v>
      </c>
      <c r="F145" s="114">
        <v>4.5</v>
      </c>
      <c r="G145" s="101">
        <v>362</v>
      </c>
      <c r="H145" s="121">
        <v>4.3</v>
      </c>
      <c r="I145" s="114">
        <v>4.7</v>
      </c>
      <c r="J145" s="78" t="s">
        <v>597</v>
      </c>
      <c r="M145" s="40"/>
      <c r="N145" s="41"/>
    </row>
    <row r="146" spans="2:14" ht="16.2" customHeight="1" x14ac:dyDescent="0.2">
      <c r="B146" s="91" t="s">
        <v>329</v>
      </c>
      <c r="C146" s="93" t="s">
        <v>477</v>
      </c>
      <c r="D146" s="106">
        <v>1200</v>
      </c>
      <c r="E146" s="106">
        <v>1210</v>
      </c>
      <c r="F146" s="119">
        <v>4.3</v>
      </c>
      <c r="G146" s="106">
        <v>1180</v>
      </c>
      <c r="H146" s="130">
        <v>4.0999999999999996</v>
      </c>
      <c r="I146" s="119">
        <v>4.5</v>
      </c>
      <c r="J146" s="93" t="s">
        <v>28</v>
      </c>
      <c r="M146" s="40"/>
      <c r="N146" s="41"/>
    </row>
    <row r="147" spans="2:14" ht="16.2" customHeight="1" x14ac:dyDescent="0.2">
      <c r="B147" s="75" t="s">
        <v>330</v>
      </c>
      <c r="C147" s="78" t="s">
        <v>478</v>
      </c>
      <c r="D147" s="101">
        <v>1100</v>
      </c>
      <c r="E147" s="101">
        <v>1110</v>
      </c>
      <c r="F147" s="114">
        <v>4.5</v>
      </c>
      <c r="G147" s="101">
        <v>1100</v>
      </c>
      <c r="H147" s="121">
        <v>4.3</v>
      </c>
      <c r="I147" s="114">
        <v>4.7</v>
      </c>
      <c r="J147" s="78" t="s">
        <v>597</v>
      </c>
      <c r="M147" s="40"/>
      <c r="N147" s="41"/>
    </row>
    <row r="148" spans="2:14" ht="16.2" customHeight="1" x14ac:dyDescent="0.2">
      <c r="B148" s="91" t="s">
        <v>331</v>
      </c>
      <c r="C148" s="93" t="s">
        <v>479</v>
      </c>
      <c r="D148" s="106">
        <v>685</v>
      </c>
      <c r="E148" s="106">
        <v>691</v>
      </c>
      <c r="F148" s="119">
        <v>4.5</v>
      </c>
      <c r="G148" s="106">
        <v>685</v>
      </c>
      <c r="H148" s="130">
        <v>4.3</v>
      </c>
      <c r="I148" s="119">
        <v>4.7</v>
      </c>
      <c r="J148" s="93" t="s">
        <v>597</v>
      </c>
      <c r="M148" s="40"/>
      <c r="N148" s="41"/>
    </row>
    <row r="149" spans="2:14" ht="16.2" customHeight="1" x14ac:dyDescent="0.2">
      <c r="B149" s="75" t="s">
        <v>332</v>
      </c>
      <c r="C149" s="78" t="s">
        <v>480</v>
      </c>
      <c r="D149" s="101">
        <v>2090</v>
      </c>
      <c r="E149" s="101">
        <v>2100</v>
      </c>
      <c r="F149" s="114">
        <v>4.5</v>
      </c>
      <c r="G149" s="101">
        <v>2090</v>
      </c>
      <c r="H149" s="121">
        <v>4.3</v>
      </c>
      <c r="I149" s="114">
        <v>4.7</v>
      </c>
      <c r="J149" s="78" t="s">
        <v>597</v>
      </c>
      <c r="M149" s="40"/>
      <c r="N149" s="41"/>
    </row>
    <row r="150" spans="2:14" ht="16.2" customHeight="1" x14ac:dyDescent="0.2">
      <c r="B150" s="91" t="s">
        <v>333</v>
      </c>
      <c r="C150" s="93" t="s">
        <v>481</v>
      </c>
      <c r="D150" s="106">
        <v>1270</v>
      </c>
      <c r="E150" s="106">
        <v>1290</v>
      </c>
      <c r="F150" s="119">
        <v>4.5999999999999996</v>
      </c>
      <c r="G150" s="106">
        <v>1270</v>
      </c>
      <c r="H150" s="130">
        <v>4.4000000000000004</v>
      </c>
      <c r="I150" s="119">
        <v>4.8</v>
      </c>
      <c r="J150" s="93" t="s">
        <v>597</v>
      </c>
      <c r="M150" s="40"/>
      <c r="N150" s="41"/>
    </row>
    <row r="151" spans="2:14" ht="16.2" customHeight="1" x14ac:dyDescent="0.2">
      <c r="B151" s="75" t="s">
        <v>334</v>
      </c>
      <c r="C151" s="78" t="s">
        <v>482</v>
      </c>
      <c r="D151" s="101">
        <v>1420</v>
      </c>
      <c r="E151" s="101">
        <v>1440</v>
      </c>
      <c r="F151" s="114">
        <v>4.4000000000000004</v>
      </c>
      <c r="G151" s="101">
        <v>1420</v>
      </c>
      <c r="H151" s="121">
        <v>4.2</v>
      </c>
      <c r="I151" s="114">
        <v>4.5999999999999996</v>
      </c>
      <c r="J151" s="78" t="s">
        <v>597</v>
      </c>
      <c r="M151" s="40"/>
      <c r="N151" s="41"/>
    </row>
    <row r="152" spans="2:14" ht="16.2" customHeight="1" x14ac:dyDescent="0.2">
      <c r="B152" s="91" t="s">
        <v>335</v>
      </c>
      <c r="C152" s="93" t="s">
        <v>483</v>
      </c>
      <c r="D152" s="106">
        <v>789</v>
      </c>
      <c r="E152" s="106">
        <v>800</v>
      </c>
      <c r="F152" s="119">
        <v>4.4000000000000004</v>
      </c>
      <c r="G152" s="106">
        <v>784</v>
      </c>
      <c r="H152" s="130">
        <v>4.2</v>
      </c>
      <c r="I152" s="119">
        <v>4.5999999999999996</v>
      </c>
      <c r="J152" s="93" t="s">
        <v>26</v>
      </c>
      <c r="M152" s="40"/>
      <c r="N152" s="41"/>
    </row>
    <row r="153" spans="2:14" ht="16.2" customHeight="1" x14ac:dyDescent="0.2">
      <c r="B153" s="75" t="s">
        <v>336</v>
      </c>
      <c r="C153" s="78" t="s">
        <v>484</v>
      </c>
      <c r="D153" s="101">
        <v>475</v>
      </c>
      <c r="E153" s="101">
        <v>481</v>
      </c>
      <c r="F153" s="114">
        <v>4.5</v>
      </c>
      <c r="G153" s="101">
        <v>472</v>
      </c>
      <c r="H153" s="121">
        <v>4.3</v>
      </c>
      <c r="I153" s="114">
        <v>4.7</v>
      </c>
      <c r="J153" s="78" t="s">
        <v>26</v>
      </c>
      <c r="M153" s="40"/>
      <c r="N153" s="41"/>
    </row>
    <row r="154" spans="2:14" ht="16.2" customHeight="1" x14ac:dyDescent="0.2">
      <c r="B154" s="91" t="s">
        <v>337</v>
      </c>
      <c r="C154" s="93" t="s">
        <v>485</v>
      </c>
      <c r="D154" s="106">
        <v>423</v>
      </c>
      <c r="E154" s="106">
        <v>429</v>
      </c>
      <c r="F154" s="119">
        <v>4.4000000000000004</v>
      </c>
      <c r="G154" s="106">
        <v>421</v>
      </c>
      <c r="H154" s="130">
        <v>4.2</v>
      </c>
      <c r="I154" s="119">
        <v>4.5999999999999996</v>
      </c>
      <c r="J154" s="93" t="s">
        <v>26</v>
      </c>
      <c r="M154" s="40"/>
      <c r="N154" s="41"/>
    </row>
    <row r="155" spans="2:14" ht="16.2" customHeight="1" x14ac:dyDescent="0.2">
      <c r="B155" s="75" t="s">
        <v>338</v>
      </c>
      <c r="C155" s="78" t="s">
        <v>486</v>
      </c>
      <c r="D155" s="101">
        <v>2870</v>
      </c>
      <c r="E155" s="101">
        <v>2910</v>
      </c>
      <c r="F155" s="114">
        <v>4.4000000000000004</v>
      </c>
      <c r="G155" s="101">
        <v>2830</v>
      </c>
      <c r="H155" s="121">
        <v>4.2</v>
      </c>
      <c r="I155" s="114">
        <v>4.5999999999999996</v>
      </c>
      <c r="J155" s="78" t="s">
        <v>182</v>
      </c>
      <c r="M155" s="40"/>
      <c r="N155" s="41"/>
    </row>
    <row r="156" spans="2:14" ht="16.2" customHeight="1" x14ac:dyDescent="0.2">
      <c r="B156" s="91" t="s">
        <v>339</v>
      </c>
      <c r="C156" s="93" t="s">
        <v>487</v>
      </c>
      <c r="D156" s="106">
        <v>1360</v>
      </c>
      <c r="E156" s="106">
        <v>1380</v>
      </c>
      <c r="F156" s="119">
        <v>4.3</v>
      </c>
      <c r="G156" s="106">
        <v>1340</v>
      </c>
      <c r="H156" s="130">
        <v>4.0999999999999996</v>
      </c>
      <c r="I156" s="119">
        <v>4.5</v>
      </c>
      <c r="J156" s="93" t="s">
        <v>28</v>
      </c>
      <c r="M156" s="40"/>
      <c r="N156" s="41"/>
    </row>
    <row r="157" spans="2:14" ht="16.2" customHeight="1" x14ac:dyDescent="0.2">
      <c r="B157" s="75" t="s">
        <v>340</v>
      </c>
      <c r="C157" s="78" t="s">
        <v>488</v>
      </c>
      <c r="D157" s="101">
        <v>1110</v>
      </c>
      <c r="E157" s="101">
        <v>1120</v>
      </c>
      <c r="F157" s="114">
        <v>4.3</v>
      </c>
      <c r="G157" s="101">
        <v>1090</v>
      </c>
      <c r="H157" s="121">
        <v>4.0999999999999996</v>
      </c>
      <c r="I157" s="114">
        <v>4.5</v>
      </c>
      <c r="J157" s="78" t="s">
        <v>28</v>
      </c>
      <c r="M157" s="40"/>
      <c r="N157" s="41"/>
    </row>
    <row r="158" spans="2:14" ht="16.2" customHeight="1" x14ac:dyDescent="0.2">
      <c r="B158" s="91" t="s">
        <v>341</v>
      </c>
      <c r="C158" s="93" t="s">
        <v>489</v>
      </c>
      <c r="D158" s="106">
        <v>2880</v>
      </c>
      <c r="E158" s="106">
        <v>2930</v>
      </c>
      <c r="F158" s="119">
        <v>4.4000000000000004</v>
      </c>
      <c r="G158" s="106">
        <v>2820</v>
      </c>
      <c r="H158" s="130">
        <v>4.2</v>
      </c>
      <c r="I158" s="119">
        <v>4.5999999999999996</v>
      </c>
      <c r="J158" s="93" t="s">
        <v>28</v>
      </c>
      <c r="M158" s="40"/>
      <c r="N158" s="41"/>
    </row>
    <row r="159" spans="2:14" ht="16.2" customHeight="1" x14ac:dyDescent="0.2">
      <c r="B159" s="75" t="s">
        <v>342</v>
      </c>
      <c r="C159" s="78" t="s">
        <v>490</v>
      </c>
      <c r="D159" s="101">
        <v>2580</v>
      </c>
      <c r="E159" s="101">
        <v>2610</v>
      </c>
      <c r="F159" s="114">
        <v>4.9000000000000004</v>
      </c>
      <c r="G159" s="101">
        <v>2580</v>
      </c>
      <c r="H159" s="121">
        <v>4.7</v>
      </c>
      <c r="I159" s="114">
        <v>5.0999999999999996</v>
      </c>
      <c r="J159" s="78" t="s">
        <v>597</v>
      </c>
      <c r="M159" s="40"/>
      <c r="N159" s="41"/>
    </row>
    <row r="160" spans="2:14" ht="16.2" customHeight="1" x14ac:dyDescent="0.2">
      <c r="B160" s="91" t="s">
        <v>343</v>
      </c>
      <c r="C160" s="93" t="s">
        <v>491</v>
      </c>
      <c r="D160" s="106">
        <v>2150</v>
      </c>
      <c r="E160" s="106">
        <v>2170</v>
      </c>
      <c r="F160" s="119">
        <v>4.7</v>
      </c>
      <c r="G160" s="106">
        <v>2120</v>
      </c>
      <c r="H160" s="130">
        <v>4.5</v>
      </c>
      <c r="I160" s="119">
        <v>4.9000000000000004</v>
      </c>
      <c r="J160" s="93" t="s">
        <v>182</v>
      </c>
      <c r="M160" s="40"/>
      <c r="N160" s="41"/>
    </row>
    <row r="161" spans="2:14" ht="16.2" customHeight="1" x14ac:dyDescent="0.2">
      <c r="B161" s="75" t="s">
        <v>344</v>
      </c>
      <c r="C161" s="78" t="s">
        <v>492</v>
      </c>
      <c r="D161" s="101">
        <v>4280</v>
      </c>
      <c r="E161" s="101">
        <v>4330</v>
      </c>
      <c r="F161" s="114">
        <v>4.5</v>
      </c>
      <c r="G161" s="101">
        <v>4220</v>
      </c>
      <c r="H161" s="121">
        <v>4.3</v>
      </c>
      <c r="I161" s="114">
        <v>4.7</v>
      </c>
      <c r="J161" s="78" t="s">
        <v>182</v>
      </c>
      <c r="M161" s="40"/>
      <c r="N161" s="41"/>
    </row>
    <row r="162" spans="2:14" ht="16.2" customHeight="1" x14ac:dyDescent="0.2">
      <c r="B162" s="91" t="s">
        <v>345</v>
      </c>
      <c r="C162" s="93" t="s">
        <v>493</v>
      </c>
      <c r="D162" s="106">
        <v>1600</v>
      </c>
      <c r="E162" s="106">
        <v>1620</v>
      </c>
      <c r="F162" s="119">
        <v>4.4000000000000004</v>
      </c>
      <c r="G162" s="106">
        <v>1580</v>
      </c>
      <c r="H162" s="130">
        <v>4.2</v>
      </c>
      <c r="I162" s="119">
        <v>4.5999999999999996</v>
      </c>
      <c r="J162" s="93" t="s">
        <v>28</v>
      </c>
      <c r="M162" s="40"/>
      <c r="N162" s="41"/>
    </row>
    <row r="163" spans="2:14" ht="16.2" customHeight="1" x14ac:dyDescent="0.2">
      <c r="B163" s="75" t="s">
        <v>346</v>
      </c>
      <c r="C163" s="78" t="s">
        <v>494</v>
      </c>
      <c r="D163" s="101">
        <v>563</v>
      </c>
      <c r="E163" s="101">
        <v>570</v>
      </c>
      <c r="F163" s="114">
        <v>4.5</v>
      </c>
      <c r="G163" s="101">
        <v>555</v>
      </c>
      <c r="H163" s="121">
        <v>4.3</v>
      </c>
      <c r="I163" s="114">
        <v>4.7</v>
      </c>
      <c r="J163" s="78" t="s">
        <v>182</v>
      </c>
      <c r="M163" s="40"/>
      <c r="N163" s="41"/>
    </row>
    <row r="164" spans="2:14" ht="16.2" customHeight="1" x14ac:dyDescent="0.2">
      <c r="B164" s="91" t="s">
        <v>347</v>
      </c>
      <c r="C164" s="93" t="s">
        <v>495</v>
      </c>
      <c r="D164" s="106">
        <v>889</v>
      </c>
      <c r="E164" s="106">
        <v>901</v>
      </c>
      <c r="F164" s="119">
        <v>4.4000000000000004</v>
      </c>
      <c r="G164" s="106">
        <v>876</v>
      </c>
      <c r="H164" s="130">
        <v>4.2</v>
      </c>
      <c r="I164" s="119">
        <v>4.5999999999999996</v>
      </c>
      <c r="J164" s="93" t="s">
        <v>182</v>
      </c>
      <c r="M164" s="40"/>
      <c r="N164" s="41"/>
    </row>
    <row r="165" spans="2:14" ht="16.2" customHeight="1" x14ac:dyDescent="0.2">
      <c r="B165" s="75" t="s">
        <v>348</v>
      </c>
      <c r="C165" s="78" t="s">
        <v>496</v>
      </c>
      <c r="D165" s="101">
        <v>1520</v>
      </c>
      <c r="E165" s="101">
        <v>1540</v>
      </c>
      <c r="F165" s="114">
        <v>4.4000000000000004</v>
      </c>
      <c r="G165" s="101">
        <v>1510</v>
      </c>
      <c r="H165" s="121">
        <v>4.2</v>
      </c>
      <c r="I165" s="114">
        <v>4.5999999999999996</v>
      </c>
      <c r="J165" s="78" t="s">
        <v>26</v>
      </c>
      <c r="M165" s="40"/>
      <c r="N165" s="41"/>
    </row>
    <row r="166" spans="2:14" ht="16.2" customHeight="1" x14ac:dyDescent="0.2">
      <c r="B166" s="91" t="s">
        <v>349</v>
      </c>
      <c r="C166" s="93" t="s">
        <v>497</v>
      </c>
      <c r="D166" s="106">
        <v>340</v>
      </c>
      <c r="E166" s="106">
        <v>345</v>
      </c>
      <c r="F166" s="119">
        <v>4.8</v>
      </c>
      <c r="G166" s="106">
        <v>338</v>
      </c>
      <c r="H166" s="130">
        <v>4.5999999999999996</v>
      </c>
      <c r="I166" s="119">
        <v>5</v>
      </c>
      <c r="J166" s="93" t="s">
        <v>26</v>
      </c>
      <c r="M166" s="40"/>
      <c r="N166" s="41"/>
    </row>
    <row r="167" spans="2:14" ht="16.2" customHeight="1" x14ac:dyDescent="0.2">
      <c r="B167" s="75" t="s">
        <v>350</v>
      </c>
      <c r="C167" s="78" t="s">
        <v>498</v>
      </c>
      <c r="D167" s="101">
        <v>1110</v>
      </c>
      <c r="E167" s="101">
        <v>1120</v>
      </c>
      <c r="F167" s="114">
        <v>4.5</v>
      </c>
      <c r="G167" s="101">
        <v>1100</v>
      </c>
      <c r="H167" s="121">
        <v>4.3</v>
      </c>
      <c r="I167" s="114">
        <v>4.7</v>
      </c>
      <c r="J167" s="78" t="s">
        <v>26</v>
      </c>
      <c r="M167" s="40"/>
      <c r="N167" s="41"/>
    </row>
    <row r="168" spans="2:14" ht="16.2" customHeight="1" x14ac:dyDescent="0.2">
      <c r="B168" s="91" t="s">
        <v>351</v>
      </c>
      <c r="C168" s="93" t="s">
        <v>499</v>
      </c>
      <c r="D168" s="106">
        <v>905</v>
      </c>
      <c r="E168" s="106">
        <v>913</v>
      </c>
      <c r="F168" s="119">
        <v>4.5</v>
      </c>
      <c r="G168" s="106">
        <v>901</v>
      </c>
      <c r="H168" s="130">
        <v>4.5</v>
      </c>
      <c r="I168" s="119">
        <v>4.7</v>
      </c>
      <c r="J168" s="93" t="s">
        <v>27</v>
      </c>
      <c r="M168" s="40"/>
      <c r="N168" s="41"/>
    </row>
    <row r="169" spans="2:14" ht="16.2" customHeight="1" x14ac:dyDescent="0.2">
      <c r="B169" s="75" t="s">
        <v>352</v>
      </c>
      <c r="C169" s="78" t="s">
        <v>500</v>
      </c>
      <c r="D169" s="101">
        <v>438</v>
      </c>
      <c r="E169" s="101">
        <v>446</v>
      </c>
      <c r="F169" s="114">
        <v>4.4000000000000004</v>
      </c>
      <c r="G169" s="101">
        <v>435</v>
      </c>
      <c r="H169" s="121">
        <v>4.2</v>
      </c>
      <c r="I169" s="114">
        <v>4.5999999999999996</v>
      </c>
      <c r="J169" s="78" t="s">
        <v>26</v>
      </c>
      <c r="M169" s="40"/>
      <c r="N169" s="41"/>
    </row>
    <row r="170" spans="2:14" ht="16.2" customHeight="1" x14ac:dyDescent="0.2">
      <c r="B170" s="91" t="s">
        <v>353</v>
      </c>
      <c r="C170" s="93" t="s">
        <v>501</v>
      </c>
      <c r="D170" s="106">
        <v>431</v>
      </c>
      <c r="E170" s="106">
        <v>438</v>
      </c>
      <c r="F170" s="119">
        <v>4.4000000000000004</v>
      </c>
      <c r="G170" s="106">
        <v>428</v>
      </c>
      <c r="H170" s="130">
        <v>4.2</v>
      </c>
      <c r="I170" s="119">
        <v>4.5999999999999996</v>
      </c>
      <c r="J170" s="93" t="s">
        <v>26</v>
      </c>
      <c r="M170" s="40"/>
      <c r="N170" s="41"/>
    </row>
    <row r="171" spans="2:14" ht="16.2" customHeight="1" x14ac:dyDescent="0.2">
      <c r="B171" s="75" t="s">
        <v>354</v>
      </c>
      <c r="C171" s="78" t="s">
        <v>502</v>
      </c>
      <c r="D171" s="101">
        <v>604</v>
      </c>
      <c r="E171" s="101">
        <v>607</v>
      </c>
      <c r="F171" s="114">
        <v>4.9000000000000004</v>
      </c>
      <c r="G171" s="101">
        <v>601</v>
      </c>
      <c r="H171" s="121">
        <v>4.7</v>
      </c>
      <c r="I171" s="114">
        <v>5.0999999999999996</v>
      </c>
      <c r="J171" s="78" t="s">
        <v>182</v>
      </c>
      <c r="M171" s="40"/>
      <c r="N171" s="41"/>
    </row>
    <row r="172" spans="2:14" ht="16.2" customHeight="1" x14ac:dyDescent="0.2">
      <c r="B172" s="91" t="s">
        <v>355</v>
      </c>
      <c r="C172" s="93" t="s">
        <v>503</v>
      </c>
      <c r="D172" s="106">
        <v>1460</v>
      </c>
      <c r="E172" s="106">
        <v>1480</v>
      </c>
      <c r="F172" s="119">
        <v>4.5</v>
      </c>
      <c r="G172" s="106">
        <v>1440</v>
      </c>
      <c r="H172" s="130">
        <v>4.3</v>
      </c>
      <c r="I172" s="119">
        <v>4.7</v>
      </c>
      <c r="J172" s="93" t="s">
        <v>28</v>
      </c>
      <c r="M172" s="40"/>
      <c r="N172" s="41"/>
    </row>
    <row r="173" spans="2:14" ht="16.2" customHeight="1" x14ac:dyDescent="0.2">
      <c r="B173" s="75" t="s">
        <v>356</v>
      </c>
      <c r="C173" s="78" t="s">
        <v>504</v>
      </c>
      <c r="D173" s="101">
        <v>2920</v>
      </c>
      <c r="E173" s="101">
        <v>2960</v>
      </c>
      <c r="F173" s="114">
        <v>4.3</v>
      </c>
      <c r="G173" s="101">
        <v>2880</v>
      </c>
      <c r="H173" s="121">
        <v>4.0999999999999996</v>
      </c>
      <c r="I173" s="114">
        <v>4.5</v>
      </c>
      <c r="J173" s="78" t="s">
        <v>28</v>
      </c>
      <c r="M173" s="40"/>
      <c r="N173" s="41"/>
    </row>
    <row r="174" spans="2:14" ht="16.2" customHeight="1" x14ac:dyDescent="0.2">
      <c r="B174" s="91" t="s">
        <v>357</v>
      </c>
      <c r="C174" s="93" t="s">
        <v>505</v>
      </c>
      <c r="D174" s="106">
        <v>733</v>
      </c>
      <c r="E174" s="106">
        <v>741</v>
      </c>
      <c r="F174" s="119">
        <v>4.9000000000000004</v>
      </c>
      <c r="G174" s="106">
        <v>729</v>
      </c>
      <c r="H174" s="130">
        <v>4.7</v>
      </c>
      <c r="I174" s="119">
        <v>5.0999999999999996</v>
      </c>
      <c r="J174" s="93" t="s">
        <v>26</v>
      </c>
      <c r="M174" s="40"/>
      <c r="N174" s="41"/>
    </row>
    <row r="175" spans="2:14" ht="16.2" customHeight="1" x14ac:dyDescent="0.2">
      <c r="B175" s="75" t="s">
        <v>358</v>
      </c>
      <c r="C175" s="78" t="s">
        <v>506</v>
      </c>
      <c r="D175" s="101">
        <v>731</v>
      </c>
      <c r="E175" s="101">
        <v>738</v>
      </c>
      <c r="F175" s="114">
        <v>4.9000000000000004</v>
      </c>
      <c r="G175" s="101">
        <v>728</v>
      </c>
      <c r="H175" s="121">
        <v>4.7</v>
      </c>
      <c r="I175" s="114">
        <v>5.0999999999999996</v>
      </c>
      <c r="J175" s="78" t="s">
        <v>26</v>
      </c>
      <c r="M175" s="40"/>
      <c r="N175" s="41"/>
    </row>
    <row r="176" spans="2:14" ht="16.2" customHeight="1" x14ac:dyDescent="0.2">
      <c r="B176" s="91" t="s">
        <v>359</v>
      </c>
      <c r="C176" s="93" t="s">
        <v>507</v>
      </c>
      <c r="D176" s="106">
        <v>488</v>
      </c>
      <c r="E176" s="106">
        <v>494</v>
      </c>
      <c r="F176" s="119">
        <v>4.8</v>
      </c>
      <c r="G176" s="106">
        <v>486</v>
      </c>
      <c r="H176" s="130">
        <v>4.5999999999999996</v>
      </c>
      <c r="I176" s="119">
        <v>5</v>
      </c>
      <c r="J176" s="93" t="s">
        <v>26</v>
      </c>
      <c r="M176" s="40"/>
      <c r="N176" s="41"/>
    </row>
    <row r="177" spans="2:14" ht="16.2" customHeight="1" x14ac:dyDescent="0.2">
      <c r="B177" s="75" t="s">
        <v>360</v>
      </c>
      <c r="C177" s="78" t="s">
        <v>508</v>
      </c>
      <c r="D177" s="101">
        <v>740</v>
      </c>
      <c r="E177" s="101">
        <v>750</v>
      </c>
      <c r="F177" s="114">
        <v>4.5</v>
      </c>
      <c r="G177" s="101">
        <v>735</v>
      </c>
      <c r="H177" s="121">
        <v>4.3</v>
      </c>
      <c r="I177" s="114">
        <v>4.7</v>
      </c>
      <c r="J177" s="78" t="s">
        <v>26</v>
      </c>
      <c r="M177" s="40"/>
      <c r="N177" s="41"/>
    </row>
    <row r="178" spans="2:14" ht="16.2" customHeight="1" x14ac:dyDescent="0.2">
      <c r="B178" s="91" t="s">
        <v>361</v>
      </c>
      <c r="C178" s="93" t="s">
        <v>509</v>
      </c>
      <c r="D178" s="106">
        <v>678</v>
      </c>
      <c r="E178" s="106">
        <v>686</v>
      </c>
      <c r="F178" s="119">
        <v>4.7</v>
      </c>
      <c r="G178" s="106">
        <v>670</v>
      </c>
      <c r="H178" s="130">
        <v>4.5</v>
      </c>
      <c r="I178" s="119">
        <v>4.9000000000000004</v>
      </c>
      <c r="J178" s="93" t="s">
        <v>182</v>
      </c>
      <c r="M178" s="40"/>
      <c r="N178" s="41"/>
    </row>
    <row r="179" spans="2:14" ht="16.2" customHeight="1" x14ac:dyDescent="0.2">
      <c r="B179" s="75" t="s">
        <v>362</v>
      </c>
      <c r="C179" s="78" t="s">
        <v>510</v>
      </c>
      <c r="D179" s="101">
        <v>551</v>
      </c>
      <c r="E179" s="101">
        <v>559</v>
      </c>
      <c r="F179" s="114">
        <v>4.5999999999999996</v>
      </c>
      <c r="G179" s="101">
        <v>548</v>
      </c>
      <c r="H179" s="121">
        <v>4.4000000000000004</v>
      </c>
      <c r="I179" s="114">
        <v>4.8</v>
      </c>
      <c r="J179" s="78" t="s">
        <v>26</v>
      </c>
      <c r="M179" s="40"/>
      <c r="N179" s="41"/>
    </row>
    <row r="180" spans="2:14" ht="16.2" customHeight="1" x14ac:dyDescent="0.2">
      <c r="B180" s="91" t="s">
        <v>363</v>
      </c>
      <c r="C180" s="93" t="s">
        <v>511</v>
      </c>
      <c r="D180" s="106">
        <v>343</v>
      </c>
      <c r="E180" s="106">
        <v>348</v>
      </c>
      <c r="F180" s="119">
        <v>4.5999999999999996</v>
      </c>
      <c r="G180" s="106">
        <v>341</v>
      </c>
      <c r="H180" s="130">
        <v>4.4000000000000004</v>
      </c>
      <c r="I180" s="119">
        <v>4.8</v>
      </c>
      <c r="J180" s="93" t="s">
        <v>26</v>
      </c>
      <c r="M180" s="40"/>
      <c r="N180" s="41"/>
    </row>
    <row r="181" spans="2:14" ht="16.2" customHeight="1" x14ac:dyDescent="0.2">
      <c r="B181" s="75" t="s">
        <v>364</v>
      </c>
      <c r="C181" s="78" t="s">
        <v>512</v>
      </c>
      <c r="D181" s="101">
        <v>601</v>
      </c>
      <c r="E181" s="101">
        <v>608</v>
      </c>
      <c r="F181" s="114">
        <v>4.9000000000000004</v>
      </c>
      <c r="G181" s="101">
        <v>594</v>
      </c>
      <c r="H181" s="121">
        <v>4.7</v>
      </c>
      <c r="I181" s="114">
        <v>5.0999999999999996</v>
      </c>
      <c r="J181" s="78" t="s">
        <v>182</v>
      </c>
      <c r="M181" s="40"/>
      <c r="N181" s="41"/>
    </row>
    <row r="182" spans="2:14" ht="16.2" customHeight="1" x14ac:dyDescent="0.2">
      <c r="B182" s="91" t="s">
        <v>365</v>
      </c>
      <c r="C182" s="93" t="s">
        <v>513</v>
      </c>
      <c r="D182" s="106">
        <v>756</v>
      </c>
      <c r="E182" s="106">
        <v>765</v>
      </c>
      <c r="F182" s="119">
        <v>4.5999999999999996</v>
      </c>
      <c r="G182" s="106">
        <v>746</v>
      </c>
      <c r="H182" s="130">
        <v>4.4000000000000004</v>
      </c>
      <c r="I182" s="119">
        <v>4.8</v>
      </c>
      <c r="J182" s="93" t="s">
        <v>182</v>
      </c>
      <c r="M182" s="40"/>
      <c r="N182" s="41"/>
    </row>
    <row r="183" spans="2:14" ht="16.2" customHeight="1" x14ac:dyDescent="0.2">
      <c r="B183" s="75" t="s">
        <v>366</v>
      </c>
      <c r="C183" s="78" t="s">
        <v>514</v>
      </c>
      <c r="D183" s="101">
        <v>1450</v>
      </c>
      <c r="E183" s="101">
        <v>1470</v>
      </c>
      <c r="F183" s="114">
        <v>4.3</v>
      </c>
      <c r="G183" s="101">
        <v>1430</v>
      </c>
      <c r="H183" s="121">
        <v>4.0999999999999996</v>
      </c>
      <c r="I183" s="114">
        <v>4.5</v>
      </c>
      <c r="J183" s="78" t="s">
        <v>28</v>
      </c>
      <c r="M183" s="40"/>
      <c r="N183" s="41"/>
    </row>
    <row r="184" spans="2:14" ht="16.2" customHeight="1" x14ac:dyDescent="0.2">
      <c r="B184" s="91" t="s">
        <v>367</v>
      </c>
      <c r="C184" s="93" t="s">
        <v>515</v>
      </c>
      <c r="D184" s="106">
        <v>504</v>
      </c>
      <c r="E184" s="106">
        <v>509</v>
      </c>
      <c r="F184" s="119">
        <v>4.9000000000000004</v>
      </c>
      <c r="G184" s="106">
        <v>502</v>
      </c>
      <c r="H184" s="130">
        <v>4.7</v>
      </c>
      <c r="I184" s="119">
        <v>5.0999999999999996</v>
      </c>
      <c r="J184" s="93" t="s">
        <v>26</v>
      </c>
      <c r="M184" s="40"/>
      <c r="N184" s="41"/>
    </row>
    <row r="185" spans="2:14" ht="16.2" customHeight="1" x14ac:dyDescent="0.2">
      <c r="B185" s="75" t="s">
        <v>368</v>
      </c>
      <c r="C185" s="78" t="s">
        <v>516</v>
      </c>
      <c r="D185" s="101">
        <v>1900</v>
      </c>
      <c r="E185" s="101">
        <v>1920</v>
      </c>
      <c r="F185" s="114">
        <v>4.4000000000000004</v>
      </c>
      <c r="G185" s="101">
        <v>1890</v>
      </c>
      <c r="H185" s="121">
        <v>4.2</v>
      </c>
      <c r="I185" s="114">
        <v>4.5999999999999996</v>
      </c>
      <c r="J185" s="78" t="s">
        <v>26</v>
      </c>
      <c r="M185" s="40"/>
      <c r="N185" s="41"/>
    </row>
    <row r="186" spans="2:14" ht="16.2" customHeight="1" x14ac:dyDescent="0.2">
      <c r="B186" s="91" t="s">
        <v>369</v>
      </c>
      <c r="C186" s="93" t="s">
        <v>517</v>
      </c>
      <c r="D186" s="106">
        <v>1060</v>
      </c>
      <c r="E186" s="106">
        <v>1070</v>
      </c>
      <c r="F186" s="119">
        <v>4.8</v>
      </c>
      <c r="G186" s="106">
        <v>1060</v>
      </c>
      <c r="H186" s="130">
        <v>4.5999999999999996</v>
      </c>
      <c r="I186" s="119">
        <v>5</v>
      </c>
      <c r="J186" s="93" t="s">
        <v>26</v>
      </c>
      <c r="M186" s="40"/>
      <c r="N186" s="41"/>
    </row>
    <row r="187" spans="2:14" ht="16.2" customHeight="1" x14ac:dyDescent="0.2">
      <c r="B187" s="75" t="s">
        <v>370</v>
      </c>
      <c r="C187" s="78" t="s">
        <v>518</v>
      </c>
      <c r="D187" s="101">
        <v>959</v>
      </c>
      <c r="E187" s="101">
        <v>968</v>
      </c>
      <c r="F187" s="114">
        <v>4.9000000000000004</v>
      </c>
      <c r="G187" s="101">
        <v>955</v>
      </c>
      <c r="H187" s="121">
        <v>4.7</v>
      </c>
      <c r="I187" s="114">
        <v>5.0999999999999996</v>
      </c>
      <c r="J187" s="78" t="s">
        <v>26</v>
      </c>
      <c r="M187" s="40"/>
      <c r="N187" s="41"/>
    </row>
    <row r="188" spans="2:14" ht="16.2" customHeight="1" x14ac:dyDescent="0.2">
      <c r="B188" s="91" t="s">
        <v>371</v>
      </c>
      <c r="C188" s="93" t="s">
        <v>519</v>
      </c>
      <c r="D188" s="106">
        <v>922</v>
      </c>
      <c r="E188" s="106">
        <v>936</v>
      </c>
      <c r="F188" s="119">
        <v>4.5</v>
      </c>
      <c r="G188" s="106">
        <v>916</v>
      </c>
      <c r="H188" s="130">
        <v>4.3</v>
      </c>
      <c r="I188" s="119">
        <v>4.7</v>
      </c>
      <c r="J188" s="93" t="s">
        <v>26</v>
      </c>
      <c r="M188" s="40"/>
      <c r="N188" s="41"/>
    </row>
    <row r="189" spans="2:14" ht="16.2" customHeight="1" x14ac:dyDescent="0.2">
      <c r="B189" s="75" t="s">
        <v>372</v>
      </c>
      <c r="C189" s="78" t="s">
        <v>520</v>
      </c>
      <c r="D189" s="101">
        <v>781</v>
      </c>
      <c r="E189" s="101">
        <v>790</v>
      </c>
      <c r="F189" s="114">
        <v>4.7</v>
      </c>
      <c r="G189" s="101">
        <v>772</v>
      </c>
      <c r="H189" s="121">
        <v>4.5</v>
      </c>
      <c r="I189" s="114">
        <v>4.9000000000000004</v>
      </c>
      <c r="J189" s="78" t="s">
        <v>182</v>
      </c>
      <c r="M189" s="40"/>
      <c r="N189" s="41"/>
    </row>
    <row r="190" spans="2:14" ht="16.2" customHeight="1" x14ac:dyDescent="0.2">
      <c r="B190" s="91" t="s">
        <v>373</v>
      </c>
      <c r="C190" s="93" t="s">
        <v>521</v>
      </c>
      <c r="D190" s="106">
        <v>1730</v>
      </c>
      <c r="E190" s="106">
        <v>1750</v>
      </c>
      <c r="F190" s="119">
        <v>4.4000000000000004</v>
      </c>
      <c r="G190" s="106">
        <v>1700</v>
      </c>
      <c r="H190" s="130">
        <v>4.2</v>
      </c>
      <c r="I190" s="119">
        <v>4.5999999999999996</v>
      </c>
      <c r="J190" s="93" t="s">
        <v>28</v>
      </c>
      <c r="M190" s="40"/>
      <c r="N190" s="41"/>
    </row>
    <row r="191" spans="2:14" ht="16.2" customHeight="1" x14ac:dyDescent="0.2">
      <c r="B191" s="75" t="s">
        <v>374</v>
      </c>
      <c r="C191" s="78" t="s">
        <v>522</v>
      </c>
      <c r="D191" s="101">
        <v>489</v>
      </c>
      <c r="E191" s="101">
        <v>494</v>
      </c>
      <c r="F191" s="114">
        <v>5.0999999999999996</v>
      </c>
      <c r="G191" s="101">
        <v>487</v>
      </c>
      <c r="H191" s="121">
        <v>4.8</v>
      </c>
      <c r="I191" s="114">
        <v>5.2</v>
      </c>
      <c r="J191" s="78" t="s">
        <v>26</v>
      </c>
      <c r="M191" s="40"/>
      <c r="N191" s="41"/>
    </row>
    <row r="192" spans="2:14" ht="16.2" customHeight="1" x14ac:dyDescent="0.2">
      <c r="B192" s="91" t="s">
        <v>375</v>
      </c>
      <c r="C192" s="93" t="s">
        <v>523</v>
      </c>
      <c r="D192" s="106">
        <v>508</v>
      </c>
      <c r="E192" s="106">
        <v>513</v>
      </c>
      <c r="F192" s="119">
        <v>4.8</v>
      </c>
      <c r="G192" s="106">
        <v>502</v>
      </c>
      <c r="H192" s="130">
        <v>4.9000000000000004</v>
      </c>
      <c r="I192" s="119">
        <v>5.3</v>
      </c>
      <c r="J192" s="93" t="s">
        <v>182</v>
      </c>
      <c r="M192" s="40"/>
      <c r="N192" s="41"/>
    </row>
    <row r="193" spans="2:14" ht="16.2" customHeight="1" x14ac:dyDescent="0.2">
      <c r="B193" s="75" t="s">
        <v>376</v>
      </c>
      <c r="C193" s="78" t="s">
        <v>524</v>
      </c>
      <c r="D193" s="101">
        <v>1080</v>
      </c>
      <c r="E193" s="101">
        <v>1090</v>
      </c>
      <c r="F193" s="114">
        <v>5</v>
      </c>
      <c r="G193" s="101">
        <v>1080</v>
      </c>
      <c r="H193" s="121">
        <v>4.8</v>
      </c>
      <c r="I193" s="114">
        <v>5.2</v>
      </c>
      <c r="J193" s="78" t="s">
        <v>26</v>
      </c>
      <c r="M193" s="40"/>
      <c r="N193" s="41"/>
    </row>
    <row r="194" spans="2:14" ht="16.2" customHeight="1" x14ac:dyDescent="0.2">
      <c r="B194" s="91" t="s">
        <v>377</v>
      </c>
      <c r="C194" s="93" t="s">
        <v>525</v>
      </c>
      <c r="D194" s="106">
        <v>423</v>
      </c>
      <c r="E194" s="106">
        <v>429</v>
      </c>
      <c r="F194" s="119">
        <v>4.5999999999999996</v>
      </c>
      <c r="G194" s="106">
        <v>421</v>
      </c>
      <c r="H194" s="130">
        <v>4.4000000000000004</v>
      </c>
      <c r="I194" s="119">
        <v>4.8</v>
      </c>
      <c r="J194" s="93" t="s">
        <v>26</v>
      </c>
      <c r="M194" s="40"/>
      <c r="N194" s="41"/>
    </row>
    <row r="195" spans="2:14" ht="16.2" customHeight="1" x14ac:dyDescent="0.2">
      <c r="B195" s="75" t="s">
        <v>378</v>
      </c>
      <c r="C195" s="78" t="s">
        <v>526</v>
      </c>
      <c r="D195" s="101">
        <v>1810</v>
      </c>
      <c r="E195" s="101">
        <v>1840</v>
      </c>
      <c r="F195" s="114">
        <v>4.3</v>
      </c>
      <c r="G195" s="101">
        <v>1780</v>
      </c>
      <c r="H195" s="121">
        <v>4.0999999999999996</v>
      </c>
      <c r="I195" s="114">
        <v>4.5</v>
      </c>
      <c r="J195" s="78" t="s">
        <v>28</v>
      </c>
      <c r="M195" s="40"/>
      <c r="N195" s="41"/>
    </row>
    <row r="196" spans="2:14" ht="16.2" customHeight="1" x14ac:dyDescent="0.2">
      <c r="B196" s="91" t="s">
        <v>379</v>
      </c>
      <c r="C196" s="93" t="s">
        <v>527</v>
      </c>
      <c r="D196" s="106">
        <v>745</v>
      </c>
      <c r="E196" s="106">
        <v>754</v>
      </c>
      <c r="F196" s="119">
        <v>4.5999999999999996</v>
      </c>
      <c r="G196" s="106">
        <v>741</v>
      </c>
      <c r="H196" s="130">
        <v>4.4000000000000004</v>
      </c>
      <c r="I196" s="119">
        <v>4.8</v>
      </c>
      <c r="J196" s="93" t="s">
        <v>26</v>
      </c>
      <c r="M196" s="40"/>
      <c r="N196" s="41"/>
    </row>
    <row r="197" spans="2:14" ht="16.2" customHeight="1" x14ac:dyDescent="0.2">
      <c r="B197" s="75" t="s">
        <v>380</v>
      </c>
      <c r="C197" s="78" t="s">
        <v>528</v>
      </c>
      <c r="D197" s="101">
        <v>442</v>
      </c>
      <c r="E197" s="101">
        <v>446</v>
      </c>
      <c r="F197" s="114">
        <v>5.0999999999999996</v>
      </c>
      <c r="G197" s="101">
        <v>442</v>
      </c>
      <c r="H197" s="121">
        <v>4.9000000000000004</v>
      </c>
      <c r="I197" s="114">
        <v>5.3</v>
      </c>
      <c r="J197" s="78" t="s">
        <v>597</v>
      </c>
      <c r="M197" s="40"/>
      <c r="N197" s="41"/>
    </row>
    <row r="198" spans="2:14" ht="16.2" customHeight="1" x14ac:dyDescent="0.2">
      <c r="B198" s="91" t="s">
        <v>381</v>
      </c>
      <c r="C198" s="93" t="s">
        <v>529</v>
      </c>
      <c r="D198" s="106">
        <v>3850</v>
      </c>
      <c r="E198" s="106">
        <v>3900</v>
      </c>
      <c r="F198" s="119">
        <v>4.5</v>
      </c>
      <c r="G198" s="106">
        <v>3790</v>
      </c>
      <c r="H198" s="130">
        <v>4.3</v>
      </c>
      <c r="I198" s="119">
        <v>4.7</v>
      </c>
      <c r="J198" s="93" t="s">
        <v>28</v>
      </c>
      <c r="M198" s="40"/>
      <c r="N198" s="41"/>
    </row>
    <row r="199" spans="2:14" ht="16.2" customHeight="1" x14ac:dyDescent="0.2">
      <c r="B199" s="75" t="s">
        <v>382</v>
      </c>
      <c r="C199" s="78" t="s">
        <v>530</v>
      </c>
      <c r="D199" s="101">
        <v>2470</v>
      </c>
      <c r="E199" s="101">
        <v>2490</v>
      </c>
      <c r="F199" s="114">
        <v>4.5999999999999996</v>
      </c>
      <c r="G199" s="101">
        <v>2470</v>
      </c>
      <c r="H199" s="121">
        <v>4.4000000000000004</v>
      </c>
      <c r="I199" s="114">
        <v>4.8</v>
      </c>
      <c r="J199" s="78" t="s">
        <v>597</v>
      </c>
      <c r="M199" s="40"/>
      <c r="N199" s="41"/>
    </row>
    <row r="200" spans="2:14" ht="16.2" customHeight="1" x14ac:dyDescent="0.2">
      <c r="B200" s="91" t="s">
        <v>383</v>
      </c>
      <c r="C200" s="93" t="s">
        <v>531</v>
      </c>
      <c r="D200" s="106">
        <v>794</v>
      </c>
      <c r="E200" s="106">
        <v>799</v>
      </c>
      <c r="F200" s="119">
        <v>4.9000000000000004</v>
      </c>
      <c r="G200" s="106">
        <v>794</v>
      </c>
      <c r="H200" s="130">
        <v>4.7</v>
      </c>
      <c r="I200" s="119">
        <v>5.0999999999999996</v>
      </c>
      <c r="J200" s="93" t="s">
        <v>597</v>
      </c>
      <c r="M200" s="40"/>
      <c r="N200" s="41"/>
    </row>
    <row r="201" spans="2:14" ht="16.2" customHeight="1" x14ac:dyDescent="0.2">
      <c r="B201" s="75" t="s">
        <v>384</v>
      </c>
      <c r="C201" s="78" t="s">
        <v>532</v>
      </c>
      <c r="D201" s="101">
        <v>639</v>
      </c>
      <c r="E201" s="101">
        <v>641</v>
      </c>
      <c r="F201" s="114">
        <v>4.8</v>
      </c>
      <c r="G201" s="101">
        <v>639</v>
      </c>
      <c r="H201" s="121">
        <v>4.5999999999999996</v>
      </c>
      <c r="I201" s="114">
        <v>5</v>
      </c>
      <c r="J201" s="78" t="s">
        <v>597</v>
      </c>
      <c r="M201" s="40"/>
      <c r="N201" s="41"/>
    </row>
    <row r="202" spans="2:14" ht="16.2" customHeight="1" x14ac:dyDescent="0.2">
      <c r="B202" s="91" t="s">
        <v>385</v>
      </c>
      <c r="C202" s="93" t="s">
        <v>533</v>
      </c>
      <c r="D202" s="106">
        <v>530</v>
      </c>
      <c r="E202" s="106">
        <v>535</v>
      </c>
      <c r="F202" s="119">
        <v>5.0999999999999996</v>
      </c>
      <c r="G202" s="106">
        <v>530</v>
      </c>
      <c r="H202" s="130">
        <v>4.9000000000000004</v>
      </c>
      <c r="I202" s="119">
        <v>5.3</v>
      </c>
      <c r="J202" s="93" t="s">
        <v>597</v>
      </c>
      <c r="M202" s="40"/>
      <c r="N202" s="41"/>
    </row>
    <row r="203" spans="2:14" ht="16.2" customHeight="1" x14ac:dyDescent="0.2">
      <c r="B203" s="75" t="s">
        <v>386</v>
      </c>
      <c r="C203" s="78" t="s">
        <v>534</v>
      </c>
      <c r="D203" s="101">
        <v>1310</v>
      </c>
      <c r="E203" s="101">
        <v>1320</v>
      </c>
      <c r="F203" s="114">
        <v>4.8</v>
      </c>
      <c r="G203" s="101">
        <v>1310</v>
      </c>
      <c r="H203" s="121">
        <v>4.5999999999999996</v>
      </c>
      <c r="I203" s="114">
        <v>5</v>
      </c>
      <c r="J203" s="78" t="s">
        <v>597</v>
      </c>
      <c r="M203" s="40"/>
      <c r="N203" s="41"/>
    </row>
    <row r="204" spans="2:14" ht="16.2" customHeight="1" x14ac:dyDescent="0.2">
      <c r="B204" s="91" t="s">
        <v>387</v>
      </c>
      <c r="C204" s="93" t="s">
        <v>535</v>
      </c>
      <c r="D204" s="106">
        <v>773</v>
      </c>
      <c r="E204" s="106">
        <v>779</v>
      </c>
      <c r="F204" s="119">
        <v>5.0999999999999996</v>
      </c>
      <c r="G204" s="106">
        <v>773</v>
      </c>
      <c r="H204" s="130">
        <v>4.9000000000000004</v>
      </c>
      <c r="I204" s="119">
        <v>5.3</v>
      </c>
      <c r="J204" s="93" t="s">
        <v>597</v>
      </c>
      <c r="M204" s="40"/>
      <c r="N204" s="41"/>
    </row>
    <row r="205" spans="2:14" ht="16.2" customHeight="1" x14ac:dyDescent="0.2">
      <c r="B205" s="75" t="s">
        <v>388</v>
      </c>
      <c r="C205" s="78" t="s">
        <v>536</v>
      </c>
      <c r="D205" s="101">
        <v>737</v>
      </c>
      <c r="E205" s="101">
        <v>742</v>
      </c>
      <c r="F205" s="114">
        <v>4.9000000000000004</v>
      </c>
      <c r="G205" s="101">
        <v>737</v>
      </c>
      <c r="H205" s="121">
        <v>4.7</v>
      </c>
      <c r="I205" s="114">
        <v>5.0999999999999996</v>
      </c>
      <c r="J205" s="78" t="s">
        <v>597</v>
      </c>
      <c r="M205" s="40"/>
      <c r="N205" s="41"/>
    </row>
    <row r="206" spans="2:14" ht="16.2" customHeight="1" x14ac:dyDescent="0.2">
      <c r="B206" s="91" t="s">
        <v>389</v>
      </c>
      <c r="C206" s="93" t="s">
        <v>537</v>
      </c>
      <c r="D206" s="106">
        <v>641</v>
      </c>
      <c r="E206" s="106">
        <v>646</v>
      </c>
      <c r="F206" s="119">
        <v>4.9000000000000004</v>
      </c>
      <c r="G206" s="106">
        <v>641</v>
      </c>
      <c r="H206" s="130">
        <v>4.7</v>
      </c>
      <c r="I206" s="119">
        <v>5.0999999999999996</v>
      </c>
      <c r="J206" s="93" t="s">
        <v>597</v>
      </c>
      <c r="M206" s="40"/>
      <c r="N206" s="41"/>
    </row>
    <row r="207" spans="2:14" ht="16.2" customHeight="1" x14ac:dyDescent="0.2">
      <c r="B207" s="75" t="s">
        <v>390</v>
      </c>
      <c r="C207" s="78" t="s">
        <v>538</v>
      </c>
      <c r="D207" s="101">
        <v>989</v>
      </c>
      <c r="E207" s="101">
        <v>1000</v>
      </c>
      <c r="F207" s="114">
        <v>4.9000000000000004</v>
      </c>
      <c r="G207" s="101">
        <v>989</v>
      </c>
      <c r="H207" s="121">
        <v>4.7</v>
      </c>
      <c r="I207" s="114">
        <v>5.0999999999999996</v>
      </c>
      <c r="J207" s="78" t="s">
        <v>597</v>
      </c>
      <c r="M207" s="40"/>
      <c r="N207" s="41"/>
    </row>
    <row r="208" spans="2:14" ht="16.2" customHeight="1" x14ac:dyDescent="0.2">
      <c r="B208" s="91" t="s">
        <v>391</v>
      </c>
      <c r="C208" s="93" t="s">
        <v>539</v>
      </c>
      <c r="D208" s="106">
        <v>1160</v>
      </c>
      <c r="E208" s="106">
        <v>1170</v>
      </c>
      <c r="F208" s="119">
        <v>4.8</v>
      </c>
      <c r="G208" s="106">
        <v>1160</v>
      </c>
      <c r="H208" s="130">
        <v>4.7</v>
      </c>
      <c r="I208" s="119">
        <v>5.0999999999999996</v>
      </c>
      <c r="J208" s="93" t="s">
        <v>26</v>
      </c>
      <c r="M208" s="40"/>
      <c r="N208" s="41"/>
    </row>
    <row r="209" spans="2:14" ht="16.2" customHeight="1" x14ac:dyDescent="0.2">
      <c r="B209" s="75" t="s">
        <v>392</v>
      </c>
      <c r="C209" s="78" t="s">
        <v>540</v>
      </c>
      <c r="D209" s="101">
        <v>409</v>
      </c>
      <c r="E209" s="101">
        <v>399</v>
      </c>
      <c r="F209" s="114">
        <v>5.3</v>
      </c>
      <c r="G209" s="101">
        <v>409</v>
      </c>
      <c r="H209" s="121">
        <v>5.0999999999999996</v>
      </c>
      <c r="I209" s="114">
        <v>5.5</v>
      </c>
      <c r="J209" s="78" t="s">
        <v>597</v>
      </c>
      <c r="M209" s="40"/>
      <c r="N209" s="41"/>
    </row>
    <row r="210" spans="2:14" ht="16.2" customHeight="1" x14ac:dyDescent="0.2">
      <c r="B210" s="91" t="s">
        <v>393</v>
      </c>
      <c r="C210" s="93" t="s">
        <v>541</v>
      </c>
      <c r="D210" s="106">
        <v>1100</v>
      </c>
      <c r="E210" s="106">
        <v>1110</v>
      </c>
      <c r="F210" s="119">
        <v>4.9000000000000004</v>
      </c>
      <c r="G210" s="106">
        <v>1090</v>
      </c>
      <c r="H210" s="130">
        <v>4.7</v>
      </c>
      <c r="I210" s="119">
        <v>5.0999999999999996</v>
      </c>
      <c r="J210" s="93" t="s">
        <v>182</v>
      </c>
      <c r="M210" s="40"/>
      <c r="N210" s="41"/>
    </row>
    <row r="211" spans="2:14" ht="16.2" customHeight="1" x14ac:dyDescent="0.2">
      <c r="B211" s="75" t="s">
        <v>394</v>
      </c>
      <c r="C211" s="78" t="s">
        <v>542</v>
      </c>
      <c r="D211" s="101">
        <v>393</v>
      </c>
      <c r="E211" s="101">
        <v>387</v>
      </c>
      <c r="F211" s="114">
        <v>5.0999999999999996</v>
      </c>
      <c r="G211" s="101">
        <v>393</v>
      </c>
      <c r="H211" s="121">
        <v>4.9000000000000004</v>
      </c>
      <c r="I211" s="114">
        <v>5.3</v>
      </c>
      <c r="J211" s="78" t="s">
        <v>597</v>
      </c>
      <c r="M211" s="40"/>
      <c r="N211" s="41"/>
    </row>
    <row r="212" spans="2:14" ht="16.2" customHeight="1" x14ac:dyDescent="0.2">
      <c r="B212" s="91" t="s">
        <v>395</v>
      </c>
      <c r="C212" s="93" t="s">
        <v>543</v>
      </c>
      <c r="D212" s="106">
        <v>1980</v>
      </c>
      <c r="E212" s="106">
        <v>2000</v>
      </c>
      <c r="F212" s="119">
        <v>5.3</v>
      </c>
      <c r="G212" s="106">
        <v>1950</v>
      </c>
      <c r="H212" s="130">
        <v>5.0999999999999996</v>
      </c>
      <c r="I212" s="119">
        <v>5.5</v>
      </c>
      <c r="J212" s="93" t="s">
        <v>28</v>
      </c>
      <c r="M212" s="40"/>
      <c r="N212" s="41"/>
    </row>
    <row r="213" spans="2:14" ht="16.2" customHeight="1" x14ac:dyDescent="0.2">
      <c r="B213" s="75" t="s">
        <v>396</v>
      </c>
      <c r="C213" s="78" t="s">
        <v>544</v>
      </c>
      <c r="D213" s="101">
        <v>1910</v>
      </c>
      <c r="E213" s="101">
        <v>1920</v>
      </c>
      <c r="F213" s="114">
        <v>5.3</v>
      </c>
      <c r="G213" s="101">
        <v>1890</v>
      </c>
      <c r="H213" s="121">
        <v>5.0999999999999996</v>
      </c>
      <c r="I213" s="114">
        <v>5.5</v>
      </c>
      <c r="J213" s="78" t="s">
        <v>182</v>
      </c>
      <c r="M213" s="40"/>
      <c r="N213" s="41"/>
    </row>
    <row r="214" spans="2:14" ht="16.2" customHeight="1" x14ac:dyDescent="0.2">
      <c r="B214" s="91" t="s">
        <v>397</v>
      </c>
      <c r="C214" s="93" t="s">
        <v>545</v>
      </c>
      <c r="D214" s="106">
        <v>1280</v>
      </c>
      <c r="E214" s="106">
        <v>1300</v>
      </c>
      <c r="F214" s="119">
        <v>5.2</v>
      </c>
      <c r="G214" s="106">
        <v>1260</v>
      </c>
      <c r="H214" s="130">
        <v>5</v>
      </c>
      <c r="I214" s="119">
        <v>5.4</v>
      </c>
      <c r="J214" s="93" t="s">
        <v>182</v>
      </c>
      <c r="M214" s="40"/>
      <c r="N214" s="41"/>
    </row>
    <row r="215" spans="2:14" ht="16.2" customHeight="1" x14ac:dyDescent="0.2">
      <c r="B215" s="75" t="s">
        <v>398</v>
      </c>
      <c r="C215" s="78" t="s">
        <v>546</v>
      </c>
      <c r="D215" s="101">
        <v>807</v>
      </c>
      <c r="E215" s="101">
        <v>814</v>
      </c>
      <c r="F215" s="114">
        <v>5.0999999999999996</v>
      </c>
      <c r="G215" s="101">
        <v>799</v>
      </c>
      <c r="H215" s="121">
        <v>4.9000000000000004</v>
      </c>
      <c r="I215" s="114">
        <v>5.3</v>
      </c>
      <c r="J215" s="78" t="s">
        <v>182</v>
      </c>
      <c r="M215" s="40"/>
      <c r="N215" s="41"/>
    </row>
    <row r="216" spans="2:14" ht="16.2" customHeight="1" x14ac:dyDescent="0.2">
      <c r="B216" s="91" t="s">
        <v>399</v>
      </c>
      <c r="C216" s="93" t="s">
        <v>547</v>
      </c>
      <c r="D216" s="106">
        <v>1530</v>
      </c>
      <c r="E216" s="106">
        <v>1540</v>
      </c>
      <c r="F216" s="119">
        <v>5.4</v>
      </c>
      <c r="G216" s="106">
        <v>1520</v>
      </c>
      <c r="H216" s="130">
        <v>5.2</v>
      </c>
      <c r="I216" s="119">
        <v>5.6</v>
      </c>
      <c r="J216" s="93" t="s">
        <v>28</v>
      </c>
      <c r="M216" s="40"/>
      <c r="N216" s="41"/>
    </row>
    <row r="217" spans="2:14" ht="16.2" customHeight="1" x14ac:dyDescent="0.2">
      <c r="B217" s="75" t="s">
        <v>400</v>
      </c>
      <c r="C217" s="78" t="s">
        <v>548</v>
      </c>
      <c r="D217" s="101">
        <v>2000</v>
      </c>
      <c r="E217" s="101">
        <v>2020</v>
      </c>
      <c r="F217" s="114">
        <v>5.0999999999999996</v>
      </c>
      <c r="G217" s="101">
        <v>1970</v>
      </c>
      <c r="H217" s="121">
        <v>4.9000000000000004</v>
      </c>
      <c r="I217" s="114">
        <v>5.3</v>
      </c>
      <c r="J217" s="78" t="s">
        <v>182</v>
      </c>
      <c r="M217" s="40"/>
      <c r="N217" s="41"/>
    </row>
    <row r="218" spans="2:14" ht="16.2" customHeight="1" x14ac:dyDescent="0.2">
      <c r="B218" s="91" t="s">
        <v>401</v>
      </c>
      <c r="C218" s="93" t="s">
        <v>549</v>
      </c>
      <c r="D218" s="106">
        <v>986</v>
      </c>
      <c r="E218" s="106">
        <v>995</v>
      </c>
      <c r="F218" s="119">
        <v>5.0999999999999996</v>
      </c>
      <c r="G218" s="106">
        <v>976</v>
      </c>
      <c r="H218" s="130">
        <v>4.9000000000000004</v>
      </c>
      <c r="I218" s="119">
        <v>5.3</v>
      </c>
      <c r="J218" s="93" t="s">
        <v>182</v>
      </c>
      <c r="M218" s="40"/>
      <c r="N218" s="41"/>
    </row>
    <row r="219" spans="2:14" ht="16.2" customHeight="1" x14ac:dyDescent="0.2">
      <c r="B219" s="75" t="s">
        <v>402</v>
      </c>
      <c r="C219" s="78" t="s">
        <v>550</v>
      </c>
      <c r="D219" s="101">
        <v>1040</v>
      </c>
      <c r="E219" s="101">
        <v>1060</v>
      </c>
      <c r="F219" s="114">
        <v>5</v>
      </c>
      <c r="G219" s="101">
        <v>1020</v>
      </c>
      <c r="H219" s="121">
        <v>4.8</v>
      </c>
      <c r="I219" s="114">
        <v>5.2</v>
      </c>
      <c r="J219" s="78" t="s">
        <v>182</v>
      </c>
      <c r="M219" s="40"/>
      <c r="N219" s="41"/>
    </row>
    <row r="220" spans="2:14" ht="16.2" customHeight="1" x14ac:dyDescent="0.2">
      <c r="B220" s="91" t="s">
        <v>403</v>
      </c>
      <c r="C220" s="93" t="s">
        <v>551</v>
      </c>
      <c r="D220" s="106">
        <v>495</v>
      </c>
      <c r="E220" s="106">
        <v>500</v>
      </c>
      <c r="F220" s="119">
        <v>5.4</v>
      </c>
      <c r="G220" s="106">
        <v>490</v>
      </c>
      <c r="H220" s="130">
        <v>5.2</v>
      </c>
      <c r="I220" s="119">
        <v>5.6</v>
      </c>
      <c r="J220" s="93" t="s">
        <v>28</v>
      </c>
      <c r="M220" s="40"/>
      <c r="N220" s="41"/>
    </row>
    <row r="221" spans="2:14" ht="16.2" customHeight="1" x14ac:dyDescent="0.2">
      <c r="B221" s="75" t="s">
        <v>404</v>
      </c>
      <c r="C221" s="78" t="s">
        <v>552</v>
      </c>
      <c r="D221" s="101">
        <v>229</v>
      </c>
      <c r="E221" s="101">
        <v>231</v>
      </c>
      <c r="F221" s="114">
        <v>5.3</v>
      </c>
      <c r="G221" s="101">
        <v>226</v>
      </c>
      <c r="H221" s="121">
        <v>5.0999999999999996</v>
      </c>
      <c r="I221" s="114">
        <v>5.5</v>
      </c>
      <c r="J221" s="78" t="s">
        <v>28</v>
      </c>
      <c r="M221" s="40"/>
      <c r="N221" s="41"/>
    </row>
    <row r="222" spans="2:14" ht="16.2" customHeight="1" x14ac:dyDescent="0.2">
      <c r="B222" s="91" t="s">
        <v>405</v>
      </c>
      <c r="C222" s="93" t="s">
        <v>553</v>
      </c>
      <c r="D222" s="106">
        <v>826</v>
      </c>
      <c r="E222" s="106">
        <v>836</v>
      </c>
      <c r="F222" s="119">
        <v>4.9000000000000004</v>
      </c>
      <c r="G222" s="106">
        <v>815</v>
      </c>
      <c r="H222" s="130">
        <v>4.7</v>
      </c>
      <c r="I222" s="119">
        <v>5.2</v>
      </c>
      <c r="J222" s="93" t="s">
        <v>28</v>
      </c>
      <c r="M222" s="40"/>
      <c r="N222" s="41"/>
    </row>
    <row r="223" spans="2:14" ht="16.2" customHeight="1" x14ac:dyDescent="0.2">
      <c r="B223" s="75" t="s">
        <v>406</v>
      </c>
      <c r="C223" s="78" t="s">
        <v>554</v>
      </c>
      <c r="D223" s="101">
        <v>643</v>
      </c>
      <c r="E223" s="101">
        <v>649</v>
      </c>
      <c r="F223" s="114">
        <v>5.0999999999999996</v>
      </c>
      <c r="G223" s="101">
        <v>636</v>
      </c>
      <c r="H223" s="121">
        <v>4.9000000000000004</v>
      </c>
      <c r="I223" s="114">
        <v>5.3</v>
      </c>
      <c r="J223" s="78" t="s">
        <v>28</v>
      </c>
      <c r="M223" s="40"/>
      <c r="N223" s="41"/>
    </row>
    <row r="224" spans="2:14" ht="16.2" customHeight="1" x14ac:dyDescent="0.2">
      <c r="B224" s="91" t="s">
        <v>407</v>
      </c>
      <c r="C224" s="93" t="s">
        <v>555</v>
      </c>
      <c r="D224" s="106">
        <v>750</v>
      </c>
      <c r="E224" s="106">
        <v>757</v>
      </c>
      <c r="F224" s="119">
        <v>5</v>
      </c>
      <c r="G224" s="106">
        <v>743</v>
      </c>
      <c r="H224" s="130">
        <v>4.8</v>
      </c>
      <c r="I224" s="119">
        <v>5.2</v>
      </c>
      <c r="J224" s="93" t="s">
        <v>28</v>
      </c>
      <c r="M224" s="40"/>
      <c r="N224" s="41"/>
    </row>
    <row r="225" spans="2:14" ht="16.2" customHeight="1" x14ac:dyDescent="0.2">
      <c r="B225" s="75" t="s">
        <v>408</v>
      </c>
      <c r="C225" s="78" t="s">
        <v>556</v>
      </c>
      <c r="D225" s="101">
        <v>490</v>
      </c>
      <c r="E225" s="101">
        <v>495</v>
      </c>
      <c r="F225" s="114">
        <v>5</v>
      </c>
      <c r="G225" s="101">
        <v>484</v>
      </c>
      <c r="H225" s="121">
        <v>4.8</v>
      </c>
      <c r="I225" s="114">
        <v>5.2</v>
      </c>
      <c r="J225" s="78" t="s">
        <v>28</v>
      </c>
      <c r="M225" s="40"/>
      <c r="N225" s="41"/>
    </row>
    <row r="226" spans="2:14" ht="16.2" customHeight="1" x14ac:dyDescent="0.2">
      <c r="B226" s="91" t="s">
        <v>409</v>
      </c>
      <c r="C226" s="93" t="s">
        <v>557</v>
      </c>
      <c r="D226" s="106">
        <v>470</v>
      </c>
      <c r="E226" s="106">
        <v>474</v>
      </c>
      <c r="F226" s="119">
        <v>5.0999999999999996</v>
      </c>
      <c r="G226" s="106">
        <v>466</v>
      </c>
      <c r="H226" s="130">
        <v>4.9000000000000004</v>
      </c>
      <c r="I226" s="119">
        <v>5.3</v>
      </c>
      <c r="J226" s="93" t="s">
        <v>28</v>
      </c>
      <c r="M226" s="40"/>
      <c r="N226" s="41"/>
    </row>
    <row r="227" spans="2:14" ht="16.2" customHeight="1" x14ac:dyDescent="0.2">
      <c r="B227" s="75" t="s">
        <v>410</v>
      </c>
      <c r="C227" s="78" t="s">
        <v>558</v>
      </c>
      <c r="D227" s="101">
        <v>749</v>
      </c>
      <c r="E227" s="101">
        <v>757</v>
      </c>
      <c r="F227" s="114">
        <v>5.0999999999999996</v>
      </c>
      <c r="G227" s="101">
        <v>740</v>
      </c>
      <c r="H227" s="121">
        <v>4.9000000000000004</v>
      </c>
      <c r="I227" s="114">
        <v>5.3</v>
      </c>
      <c r="J227" s="78" t="s">
        <v>28</v>
      </c>
      <c r="M227" s="40"/>
      <c r="N227" s="41"/>
    </row>
    <row r="228" spans="2:14" ht="16.2" customHeight="1" x14ac:dyDescent="0.2">
      <c r="B228" s="91" t="s">
        <v>411</v>
      </c>
      <c r="C228" s="93" t="s">
        <v>559</v>
      </c>
      <c r="D228" s="106">
        <v>772</v>
      </c>
      <c r="E228" s="106">
        <v>779</v>
      </c>
      <c r="F228" s="119">
        <v>5.0999999999999996</v>
      </c>
      <c r="G228" s="106">
        <v>765</v>
      </c>
      <c r="H228" s="130">
        <v>4.9000000000000004</v>
      </c>
      <c r="I228" s="119">
        <v>5.3</v>
      </c>
      <c r="J228" s="93" t="s">
        <v>28</v>
      </c>
      <c r="M228" s="40"/>
      <c r="N228" s="41"/>
    </row>
    <row r="229" spans="2:14" ht="16.2" customHeight="1" x14ac:dyDescent="0.2">
      <c r="B229" s="75" t="s">
        <v>412</v>
      </c>
      <c r="C229" s="78" t="s">
        <v>560</v>
      </c>
      <c r="D229" s="101">
        <v>1610</v>
      </c>
      <c r="E229" s="101">
        <v>1620</v>
      </c>
      <c r="F229" s="114">
        <v>5.4</v>
      </c>
      <c r="G229" s="101">
        <v>1590</v>
      </c>
      <c r="H229" s="121">
        <v>5.2</v>
      </c>
      <c r="I229" s="114">
        <v>5.6</v>
      </c>
      <c r="J229" s="78" t="s">
        <v>182</v>
      </c>
      <c r="M229" s="40"/>
      <c r="N229" s="41"/>
    </row>
    <row r="230" spans="2:14" ht="16.2" customHeight="1" x14ac:dyDescent="0.2">
      <c r="B230" s="91" t="s">
        <v>413</v>
      </c>
      <c r="C230" s="93" t="s">
        <v>561</v>
      </c>
      <c r="D230" s="106">
        <v>952</v>
      </c>
      <c r="E230" s="106">
        <v>964</v>
      </c>
      <c r="F230" s="119">
        <v>4.3</v>
      </c>
      <c r="G230" s="106">
        <v>939</v>
      </c>
      <c r="H230" s="130">
        <v>4.0999999999999996</v>
      </c>
      <c r="I230" s="119">
        <v>4.5</v>
      </c>
      <c r="J230" s="93" t="s">
        <v>28</v>
      </c>
      <c r="M230" s="40"/>
      <c r="N230" s="41"/>
    </row>
    <row r="231" spans="2:14" ht="16.2" customHeight="1" x14ac:dyDescent="0.2">
      <c r="B231" s="75" t="s">
        <v>414</v>
      </c>
      <c r="C231" s="78" t="s">
        <v>562</v>
      </c>
      <c r="D231" s="101">
        <v>756</v>
      </c>
      <c r="E231" s="101">
        <v>763</v>
      </c>
      <c r="F231" s="114">
        <v>4.5999999999999996</v>
      </c>
      <c r="G231" s="101">
        <v>749</v>
      </c>
      <c r="H231" s="121">
        <v>4.4000000000000004</v>
      </c>
      <c r="I231" s="114">
        <v>4.8</v>
      </c>
      <c r="J231" s="78" t="s">
        <v>28</v>
      </c>
      <c r="M231" s="40"/>
      <c r="N231" s="41"/>
    </row>
    <row r="232" spans="2:14" ht="16.2" customHeight="1" x14ac:dyDescent="0.2">
      <c r="B232" s="91" t="s">
        <v>415</v>
      </c>
      <c r="C232" s="93" t="s">
        <v>563</v>
      </c>
      <c r="D232" s="106">
        <v>664</v>
      </c>
      <c r="E232" s="106">
        <v>665</v>
      </c>
      <c r="F232" s="119">
        <v>5.5</v>
      </c>
      <c r="G232" s="106">
        <v>663</v>
      </c>
      <c r="H232" s="130">
        <v>5.3</v>
      </c>
      <c r="I232" s="119">
        <v>5.7</v>
      </c>
      <c r="J232" s="93" t="s">
        <v>26</v>
      </c>
      <c r="M232" s="40"/>
      <c r="N232" s="41"/>
    </row>
    <row r="233" spans="2:14" ht="16.2" customHeight="1" x14ac:dyDescent="0.2">
      <c r="B233" s="75" t="s">
        <v>416</v>
      </c>
      <c r="C233" s="78" t="s">
        <v>564</v>
      </c>
      <c r="D233" s="101">
        <v>650</v>
      </c>
      <c r="E233" s="101">
        <v>657</v>
      </c>
      <c r="F233" s="114">
        <v>5.5</v>
      </c>
      <c r="G233" s="101">
        <v>643</v>
      </c>
      <c r="H233" s="121">
        <v>5.3</v>
      </c>
      <c r="I233" s="114">
        <v>5.7</v>
      </c>
      <c r="J233" s="78" t="s">
        <v>28</v>
      </c>
      <c r="M233" s="40"/>
      <c r="N233" s="41"/>
    </row>
    <row r="234" spans="2:14" ht="16.2" customHeight="1" x14ac:dyDescent="0.2">
      <c r="B234" s="91" t="s">
        <v>417</v>
      </c>
      <c r="C234" s="93" t="s">
        <v>565</v>
      </c>
      <c r="D234" s="106">
        <v>1630</v>
      </c>
      <c r="E234" s="106">
        <v>1640</v>
      </c>
      <c r="F234" s="119">
        <v>5.0999999999999996</v>
      </c>
      <c r="G234" s="106">
        <v>1610</v>
      </c>
      <c r="H234" s="130">
        <v>4.9000000000000004</v>
      </c>
      <c r="I234" s="119">
        <v>5.3</v>
      </c>
      <c r="J234" s="93" t="s">
        <v>28</v>
      </c>
      <c r="M234" s="40"/>
      <c r="N234" s="41"/>
    </row>
    <row r="235" spans="2:14" ht="16.2" customHeight="1" x14ac:dyDescent="0.2">
      <c r="B235" s="75" t="s">
        <v>418</v>
      </c>
      <c r="C235" s="78" t="s">
        <v>566</v>
      </c>
      <c r="D235" s="101">
        <v>274</v>
      </c>
      <c r="E235" s="101">
        <v>272</v>
      </c>
      <c r="F235" s="114">
        <v>5.5</v>
      </c>
      <c r="G235" s="101">
        <v>275</v>
      </c>
      <c r="H235" s="121">
        <v>5.4</v>
      </c>
      <c r="I235" s="114">
        <v>5.7</v>
      </c>
      <c r="J235" s="78" t="s">
        <v>27</v>
      </c>
      <c r="M235" s="40"/>
      <c r="N235" s="41"/>
    </row>
    <row r="236" spans="2:14" ht="16.2" customHeight="1" x14ac:dyDescent="0.2">
      <c r="B236" s="91" t="s">
        <v>419</v>
      </c>
      <c r="C236" s="93" t="s">
        <v>567</v>
      </c>
      <c r="D236" s="106">
        <v>277</v>
      </c>
      <c r="E236" s="106">
        <v>273</v>
      </c>
      <c r="F236" s="119">
        <v>5.5</v>
      </c>
      <c r="G236" s="106">
        <v>278</v>
      </c>
      <c r="H236" s="130">
        <v>5.3</v>
      </c>
      <c r="I236" s="119">
        <v>5.7</v>
      </c>
      <c r="J236" s="93" t="s">
        <v>27</v>
      </c>
      <c r="M236" s="40"/>
      <c r="N236" s="41"/>
    </row>
    <row r="237" spans="2:14" ht="16.2" customHeight="1" x14ac:dyDescent="0.2">
      <c r="B237" s="75" t="s">
        <v>420</v>
      </c>
      <c r="C237" s="78" t="s">
        <v>568</v>
      </c>
      <c r="D237" s="101">
        <v>511</v>
      </c>
      <c r="E237" s="101">
        <v>515</v>
      </c>
      <c r="F237" s="114">
        <v>5.4</v>
      </c>
      <c r="G237" s="101">
        <v>506</v>
      </c>
      <c r="H237" s="121">
        <v>5.2</v>
      </c>
      <c r="I237" s="114">
        <v>5.6</v>
      </c>
      <c r="J237" s="78" t="s">
        <v>28</v>
      </c>
      <c r="M237" s="40"/>
      <c r="N237" s="41"/>
    </row>
    <row r="238" spans="2:14" ht="16.2" customHeight="1" x14ac:dyDescent="0.2">
      <c r="B238" s="91" t="s">
        <v>421</v>
      </c>
      <c r="C238" s="93" t="s">
        <v>569</v>
      </c>
      <c r="D238" s="106">
        <v>340</v>
      </c>
      <c r="E238" s="106">
        <v>343</v>
      </c>
      <c r="F238" s="119">
        <v>5.4</v>
      </c>
      <c r="G238" s="106">
        <v>337</v>
      </c>
      <c r="H238" s="130">
        <v>5.2</v>
      </c>
      <c r="I238" s="119">
        <v>5.6</v>
      </c>
      <c r="J238" s="93" t="s">
        <v>28</v>
      </c>
      <c r="M238" s="40"/>
      <c r="N238" s="41"/>
    </row>
    <row r="239" spans="2:14" ht="16.2" customHeight="1" x14ac:dyDescent="0.2">
      <c r="B239" s="75" t="s">
        <v>422</v>
      </c>
      <c r="C239" s="78" t="s">
        <v>570</v>
      </c>
      <c r="D239" s="101">
        <v>557</v>
      </c>
      <c r="E239" s="101">
        <v>560</v>
      </c>
      <c r="F239" s="114">
        <v>5.6</v>
      </c>
      <c r="G239" s="101">
        <v>553</v>
      </c>
      <c r="H239" s="121">
        <v>5.4</v>
      </c>
      <c r="I239" s="114">
        <v>5.8</v>
      </c>
      <c r="J239" s="78" t="s">
        <v>182</v>
      </c>
      <c r="M239" s="40"/>
      <c r="N239" s="41"/>
    </row>
    <row r="240" spans="2:14" ht="16.2" customHeight="1" x14ac:dyDescent="0.2">
      <c r="B240" s="91" t="s">
        <v>423</v>
      </c>
      <c r="C240" s="93" t="s">
        <v>571</v>
      </c>
      <c r="D240" s="106">
        <v>487</v>
      </c>
      <c r="E240" s="106">
        <v>490</v>
      </c>
      <c r="F240" s="119">
        <v>5.7</v>
      </c>
      <c r="G240" s="106">
        <v>484</v>
      </c>
      <c r="H240" s="130">
        <v>5.5</v>
      </c>
      <c r="I240" s="119">
        <v>5.9</v>
      </c>
      <c r="J240" s="93" t="s">
        <v>182</v>
      </c>
      <c r="M240" s="40"/>
      <c r="N240" s="41"/>
    </row>
    <row r="241" spans="2:14" ht="16.2" customHeight="1" x14ac:dyDescent="0.2">
      <c r="B241" s="75" t="s">
        <v>424</v>
      </c>
      <c r="C241" s="78" t="s">
        <v>572</v>
      </c>
      <c r="D241" s="101">
        <v>398</v>
      </c>
      <c r="E241" s="101">
        <v>400</v>
      </c>
      <c r="F241" s="114">
        <v>5.7</v>
      </c>
      <c r="G241" s="101">
        <v>396</v>
      </c>
      <c r="H241" s="121">
        <v>5.5</v>
      </c>
      <c r="I241" s="114">
        <v>5.9</v>
      </c>
      <c r="J241" s="78" t="s">
        <v>182</v>
      </c>
      <c r="M241" s="40"/>
      <c r="N241" s="41"/>
    </row>
    <row r="242" spans="2:14" ht="16.2" customHeight="1" x14ac:dyDescent="0.2">
      <c r="B242" s="91" t="s">
        <v>425</v>
      </c>
      <c r="C242" s="93" t="s">
        <v>573</v>
      </c>
      <c r="D242" s="106">
        <v>254</v>
      </c>
      <c r="E242" s="106">
        <v>255</v>
      </c>
      <c r="F242" s="119">
        <v>5.6</v>
      </c>
      <c r="G242" s="106">
        <v>253</v>
      </c>
      <c r="H242" s="130">
        <v>5.4</v>
      </c>
      <c r="I242" s="119">
        <v>5.8</v>
      </c>
      <c r="J242" s="93" t="s">
        <v>182</v>
      </c>
      <c r="M242" s="40"/>
      <c r="N242" s="41"/>
    </row>
    <row r="243" spans="2:14" ht="16.2" customHeight="1" x14ac:dyDescent="0.2">
      <c r="B243" s="75" t="s">
        <v>426</v>
      </c>
      <c r="C243" s="78" t="s">
        <v>574</v>
      </c>
      <c r="D243" s="101">
        <v>232</v>
      </c>
      <c r="E243" s="101">
        <v>233</v>
      </c>
      <c r="F243" s="114">
        <v>5.6</v>
      </c>
      <c r="G243" s="101">
        <v>230</v>
      </c>
      <c r="H243" s="121">
        <v>5.4</v>
      </c>
      <c r="I243" s="114">
        <v>5.8</v>
      </c>
      <c r="J243" s="78" t="s">
        <v>182</v>
      </c>
      <c r="M243" s="40"/>
      <c r="N243" s="41"/>
    </row>
    <row r="244" spans="2:14" ht="16.2" customHeight="1" x14ac:dyDescent="0.2">
      <c r="B244" s="91" t="s">
        <v>427</v>
      </c>
      <c r="C244" s="93" t="s">
        <v>575</v>
      </c>
      <c r="D244" s="106">
        <v>445</v>
      </c>
      <c r="E244" s="106">
        <v>447</v>
      </c>
      <c r="F244" s="119">
        <v>5.7</v>
      </c>
      <c r="G244" s="106">
        <v>442</v>
      </c>
      <c r="H244" s="130">
        <v>5.5</v>
      </c>
      <c r="I244" s="119">
        <v>5.9</v>
      </c>
      <c r="J244" s="93" t="s">
        <v>182</v>
      </c>
      <c r="M244" s="40"/>
      <c r="N244" s="41"/>
    </row>
    <row r="245" spans="2:14" ht="16.2" customHeight="1" x14ac:dyDescent="0.2">
      <c r="B245" s="75" t="s">
        <v>428</v>
      </c>
      <c r="C245" s="78" t="s">
        <v>576</v>
      </c>
      <c r="D245" s="101">
        <v>625</v>
      </c>
      <c r="E245" s="101">
        <v>629</v>
      </c>
      <c r="F245" s="114">
        <v>5.6</v>
      </c>
      <c r="G245" s="101">
        <v>621</v>
      </c>
      <c r="H245" s="121">
        <v>5.4</v>
      </c>
      <c r="I245" s="114">
        <v>5.8</v>
      </c>
      <c r="J245" s="78" t="s">
        <v>182</v>
      </c>
      <c r="M245" s="40"/>
      <c r="N245" s="41"/>
    </row>
    <row r="246" spans="2:14" ht="16.2" customHeight="1" x14ac:dyDescent="0.2">
      <c r="B246" s="91" t="s">
        <v>429</v>
      </c>
      <c r="C246" s="93" t="s">
        <v>577</v>
      </c>
      <c r="D246" s="106">
        <v>4560</v>
      </c>
      <c r="E246" s="106">
        <v>4570</v>
      </c>
      <c r="F246" s="119">
        <v>5.7</v>
      </c>
      <c r="G246" s="106">
        <v>4540</v>
      </c>
      <c r="H246" s="130">
        <v>5.5</v>
      </c>
      <c r="I246" s="119">
        <v>5.9</v>
      </c>
      <c r="J246" s="93" t="s">
        <v>182</v>
      </c>
      <c r="M246" s="40"/>
      <c r="N246" s="41"/>
    </row>
    <row r="247" spans="2:14" ht="16.2" customHeight="1" x14ac:dyDescent="0.2">
      <c r="B247" s="75" t="s">
        <v>430</v>
      </c>
      <c r="C247" s="78" t="s">
        <v>578</v>
      </c>
      <c r="D247" s="101">
        <v>1780</v>
      </c>
      <c r="E247" s="101">
        <v>1790</v>
      </c>
      <c r="F247" s="114">
        <v>5.6</v>
      </c>
      <c r="G247" s="101">
        <v>1760</v>
      </c>
      <c r="H247" s="121">
        <v>5.4</v>
      </c>
      <c r="I247" s="114">
        <v>5.8</v>
      </c>
      <c r="J247" s="78" t="s">
        <v>182</v>
      </c>
      <c r="M247" s="40"/>
      <c r="N247" s="41"/>
    </row>
    <row r="248" spans="2:14" ht="16.2" customHeight="1" x14ac:dyDescent="0.2">
      <c r="B248" s="91" t="s">
        <v>431</v>
      </c>
      <c r="C248" s="93" t="s">
        <v>579</v>
      </c>
      <c r="D248" s="106">
        <v>1010</v>
      </c>
      <c r="E248" s="106">
        <v>1010</v>
      </c>
      <c r="F248" s="119">
        <v>5.7</v>
      </c>
      <c r="G248" s="106">
        <v>1000</v>
      </c>
      <c r="H248" s="130">
        <v>5.5</v>
      </c>
      <c r="I248" s="119">
        <v>5.9</v>
      </c>
      <c r="J248" s="93" t="s">
        <v>182</v>
      </c>
      <c r="M248" s="40"/>
      <c r="N248" s="41"/>
    </row>
    <row r="249" spans="2:14" ht="16.2" customHeight="1" x14ac:dyDescent="0.2">
      <c r="B249" s="75" t="s">
        <v>432</v>
      </c>
      <c r="C249" s="78" t="s">
        <v>580</v>
      </c>
      <c r="D249" s="101">
        <v>417</v>
      </c>
      <c r="E249" s="101">
        <v>418</v>
      </c>
      <c r="F249" s="114">
        <v>5.8</v>
      </c>
      <c r="G249" s="101">
        <v>415</v>
      </c>
      <c r="H249" s="121">
        <v>5.6</v>
      </c>
      <c r="I249" s="114">
        <v>6</v>
      </c>
      <c r="J249" s="78" t="s">
        <v>182</v>
      </c>
      <c r="M249" s="40"/>
      <c r="N249" s="41"/>
    </row>
    <row r="250" spans="2:14" ht="16.2" customHeight="1" x14ac:dyDescent="0.2">
      <c r="B250" s="91" t="s">
        <v>433</v>
      </c>
      <c r="C250" s="93" t="s">
        <v>581</v>
      </c>
      <c r="D250" s="106">
        <v>843</v>
      </c>
      <c r="E250" s="106">
        <v>850</v>
      </c>
      <c r="F250" s="119">
        <v>5.6</v>
      </c>
      <c r="G250" s="106">
        <v>835</v>
      </c>
      <c r="H250" s="130">
        <v>5.4</v>
      </c>
      <c r="I250" s="119">
        <v>5.8</v>
      </c>
      <c r="J250" s="93" t="s">
        <v>28</v>
      </c>
      <c r="M250" s="40"/>
      <c r="N250" s="41"/>
    </row>
    <row r="251" spans="2:14" ht="16.2" customHeight="1" x14ac:dyDescent="0.2">
      <c r="B251" s="75" t="s">
        <v>434</v>
      </c>
      <c r="C251" s="78" t="s">
        <v>582</v>
      </c>
      <c r="D251" s="101">
        <v>724</v>
      </c>
      <c r="E251" s="101">
        <v>729</v>
      </c>
      <c r="F251" s="114">
        <v>5.2</v>
      </c>
      <c r="G251" s="101">
        <v>724</v>
      </c>
      <c r="H251" s="121">
        <v>5</v>
      </c>
      <c r="I251" s="114">
        <v>5.4</v>
      </c>
      <c r="J251" s="78" t="s">
        <v>597</v>
      </c>
      <c r="M251" s="40"/>
      <c r="N251" s="41"/>
    </row>
    <row r="252" spans="2:14" ht="16.2" customHeight="1" x14ac:dyDescent="0.2">
      <c r="B252" s="91" t="s">
        <v>435</v>
      </c>
      <c r="C252" s="93" t="s">
        <v>583</v>
      </c>
      <c r="D252" s="106">
        <v>571</v>
      </c>
      <c r="E252" s="106">
        <v>576</v>
      </c>
      <c r="F252" s="119">
        <v>5.3</v>
      </c>
      <c r="G252" s="106">
        <v>565</v>
      </c>
      <c r="H252" s="130">
        <v>5.0999999999999996</v>
      </c>
      <c r="I252" s="119">
        <v>5.5</v>
      </c>
      <c r="J252" s="93" t="s">
        <v>182</v>
      </c>
      <c r="M252" s="40"/>
      <c r="N252" s="41"/>
    </row>
    <row r="253" spans="2:14" ht="16.2" customHeight="1" x14ac:dyDescent="0.2">
      <c r="B253" s="75" t="s">
        <v>436</v>
      </c>
      <c r="C253" s="78" t="s">
        <v>584</v>
      </c>
      <c r="D253" s="101">
        <v>1050</v>
      </c>
      <c r="E253" s="101">
        <v>1050</v>
      </c>
      <c r="F253" s="114">
        <v>5.3</v>
      </c>
      <c r="G253" s="101">
        <v>1040</v>
      </c>
      <c r="H253" s="121">
        <v>5.0999999999999996</v>
      </c>
      <c r="I253" s="114">
        <v>5.5</v>
      </c>
      <c r="J253" s="78" t="s">
        <v>182</v>
      </c>
      <c r="M253" s="40"/>
      <c r="N253" s="41"/>
    </row>
    <row r="254" spans="2:14" ht="16.2" customHeight="1" x14ac:dyDescent="0.2">
      <c r="B254" s="91" t="s">
        <v>437</v>
      </c>
      <c r="C254" s="93" t="s">
        <v>585</v>
      </c>
      <c r="D254" s="106">
        <v>1610</v>
      </c>
      <c r="E254" s="106">
        <v>1630</v>
      </c>
      <c r="F254" s="119">
        <v>5.3</v>
      </c>
      <c r="G254" s="106">
        <v>1590</v>
      </c>
      <c r="H254" s="130">
        <v>5.0999999999999996</v>
      </c>
      <c r="I254" s="119">
        <v>5.5</v>
      </c>
      <c r="J254" s="93" t="s">
        <v>182</v>
      </c>
      <c r="M254" s="40"/>
      <c r="N254" s="41"/>
    </row>
    <row r="255" spans="2:14" ht="16.2" customHeight="1" x14ac:dyDescent="0.2">
      <c r="B255" s="75" t="s">
        <v>438</v>
      </c>
      <c r="C255" s="78" t="s">
        <v>586</v>
      </c>
      <c r="D255" s="101">
        <v>3870</v>
      </c>
      <c r="E255" s="101">
        <v>3910</v>
      </c>
      <c r="F255" s="114">
        <v>5.2</v>
      </c>
      <c r="G255" s="101">
        <v>3830</v>
      </c>
      <c r="H255" s="121">
        <v>5</v>
      </c>
      <c r="I255" s="114">
        <v>5.4</v>
      </c>
      <c r="J255" s="78" t="s">
        <v>182</v>
      </c>
      <c r="M255" s="40"/>
      <c r="N255" s="41"/>
    </row>
    <row r="256" spans="2:14" ht="16.2" customHeight="1" x14ac:dyDescent="0.2">
      <c r="B256" s="91" t="s">
        <v>439</v>
      </c>
      <c r="C256" s="93" t="s">
        <v>587</v>
      </c>
      <c r="D256" s="106">
        <v>657</v>
      </c>
      <c r="E256" s="106">
        <v>666</v>
      </c>
      <c r="F256" s="119">
        <v>5.0999999999999996</v>
      </c>
      <c r="G256" s="106">
        <v>653</v>
      </c>
      <c r="H256" s="130">
        <v>4.9000000000000004</v>
      </c>
      <c r="I256" s="119">
        <v>5.3</v>
      </c>
      <c r="J256" s="93" t="s">
        <v>26</v>
      </c>
      <c r="M256" s="40"/>
      <c r="N256" s="41"/>
    </row>
    <row r="257" spans="2:14" ht="16.2" customHeight="1" x14ac:dyDescent="0.2">
      <c r="B257" s="75" t="s">
        <v>440</v>
      </c>
      <c r="C257" s="78" t="s">
        <v>588</v>
      </c>
      <c r="D257" s="101">
        <v>809</v>
      </c>
      <c r="E257" s="101">
        <v>818</v>
      </c>
      <c r="F257" s="114">
        <v>5.0999999999999996</v>
      </c>
      <c r="G257" s="101">
        <v>805</v>
      </c>
      <c r="H257" s="121">
        <v>4.9000000000000004</v>
      </c>
      <c r="I257" s="114">
        <v>5.3</v>
      </c>
      <c r="J257" s="78" t="s">
        <v>26</v>
      </c>
      <c r="M257" s="40"/>
      <c r="N257" s="41"/>
    </row>
    <row r="258" spans="2:14" ht="16.2" customHeight="1" x14ac:dyDescent="0.2">
      <c r="B258" s="91" t="s">
        <v>441</v>
      </c>
      <c r="C258" s="93" t="s">
        <v>589</v>
      </c>
      <c r="D258" s="106">
        <v>1200</v>
      </c>
      <c r="E258" s="106">
        <v>1200</v>
      </c>
      <c r="F258" s="119">
        <v>5.2</v>
      </c>
      <c r="G258" s="106">
        <v>1200</v>
      </c>
      <c r="H258" s="130">
        <v>5</v>
      </c>
      <c r="I258" s="119">
        <v>5.4</v>
      </c>
      <c r="J258" s="93" t="s">
        <v>182</v>
      </c>
      <c r="M258" s="40"/>
      <c r="N258" s="41"/>
    </row>
    <row r="259" spans="2:14" ht="16.2" customHeight="1" x14ac:dyDescent="0.2">
      <c r="B259" s="75" t="s">
        <v>442</v>
      </c>
      <c r="C259" s="78" t="s">
        <v>590</v>
      </c>
      <c r="D259" s="101">
        <v>1040</v>
      </c>
      <c r="E259" s="101">
        <v>1050</v>
      </c>
      <c r="F259" s="114">
        <v>5.2</v>
      </c>
      <c r="G259" s="101">
        <v>1030</v>
      </c>
      <c r="H259" s="121">
        <v>5</v>
      </c>
      <c r="I259" s="114">
        <v>5.4</v>
      </c>
      <c r="J259" s="78" t="s">
        <v>182</v>
      </c>
      <c r="M259" s="40"/>
      <c r="N259" s="41"/>
    </row>
    <row r="260" spans="2:14" ht="16.2" customHeight="1" x14ac:dyDescent="0.2">
      <c r="B260" s="91" t="s">
        <v>443</v>
      </c>
      <c r="C260" s="93" t="s">
        <v>591</v>
      </c>
      <c r="D260" s="106">
        <v>1820</v>
      </c>
      <c r="E260" s="106">
        <v>1840</v>
      </c>
      <c r="F260" s="119">
        <v>5</v>
      </c>
      <c r="G260" s="106">
        <v>1800</v>
      </c>
      <c r="H260" s="130">
        <v>4.8</v>
      </c>
      <c r="I260" s="119">
        <v>5.2</v>
      </c>
      <c r="J260" s="93" t="s">
        <v>28</v>
      </c>
      <c r="M260" s="40"/>
      <c r="N260" s="41"/>
    </row>
    <row r="261" spans="2:14" ht="16.2" customHeight="1" x14ac:dyDescent="0.2">
      <c r="B261" s="75" t="s">
        <v>444</v>
      </c>
      <c r="C261" s="78" t="s">
        <v>592</v>
      </c>
      <c r="D261" s="101">
        <v>589</v>
      </c>
      <c r="E261" s="101">
        <v>595</v>
      </c>
      <c r="F261" s="114">
        <v>5.4</v>
      </c>
      <c r="G261" s="101">
        <v>587</v>
      </c>
      <c r="H261" s="121">
        <v>5.2</v>
      </c>
      <c r="I261" s="114">
        <v>5.6</v>
      </c>
      <c r="J261" s="78" t="s">
        <v>26</v>
      </c>
      <c r="M261" s="40"/>
      <c r="N261" s="41"/>
    </row>
    <row r="262" spans="2:14" ht="16.2" customHeight="1" x14ac:dyDescent="0.2">
      <c r="B262" s="91" t="s">
        <v>445</v>
      </c>
      <c r="C262" s="93" t="s">
        <v>593</v>
      </c>
      <c r="D262" s="106">
        <v>269</v>
      </c>
      <c r="E262" s="106">
        <v>272</v>
      </c>
      <c r="F262" s="119">
        <v>5.3</v>
      </c>
      <c r="G262" s="106">
        <v>268</v>
      </c>
      <c r="H262" s="130">
        <v>5.0999999999999996</v>
      </c>
      <c r="I262" s="119">
        <v>5.5</v>
      </c>
      <c r="J262" s="93" t="s">
        <v>26</v>
      </c>
      <c r="M262" s="40"/>
      <c r="N262" s="41"/>
    </row>
    <row r="263" spans="2:14" ht="16.2" customHeight="1" x14ac:dyDescent="0.2">
      <c r="B263" s="75" t="s">
        <v>446</v>
      </c>
      <c r="C263" s="78" t="s">
        <v>594</v>
      </c>
      <c r="D263" s="101">
        <v>326</v>
      </c>
      <c r="E263" s="101">
        <v>329</v>
      </c>
      <c r="F263" s="114">
        <v>5.6</v>
      </c>
      <c r="G263" s="101">
        <v>325</v>
      </c>
      <c r="H263" s="121">
        <v>5.4</v>
      </c>
      <c r="I263" s="114">
        <v>5.8</v>
      </c>
      <c r="J263" s="78" t="s">
        <v>26</v>
      </c>
      <c r="M263" s="40"/>
      <c r="N263" s="41"/>
    </row>
    <row r="264" spans="2:14" ht="16.2" customHeight="1" x14ac:dyDescent="0.2">
      <c r="B264" s="91" t="s">
        <v>447</v>
      </c>
      <c r="C264" s="93" t="s">
        <v>595</v>
      </c>
      <c r="D264" s="106">
        <v>515</v>
      </c>
      <c r="E264" s="106">
        <v>518</v>
      </c>
      <c r="F264" s="119">
        <v>5.5</v>
      </c>
      <c r="G264" s="106">
        <v>513</v>
      </c>
      <c r="H264" s="130">
        <v>5.3</v>
      </c>
      <c r="I264" s="119">
        <v>5.7</v>
      </c>
      <c r="J264" s="93" t="s">
        <v>26</v>
      </c>
      <c r="M264" s="40"/>
      <c r="N264" s="41"/>
    </row>
    <row r="265" spans="2:14" ht="16.2" customHeight="1" x14ac:dyDescent="0.2">
      <c r="B265" s="92" t="s">
        <v>448</v>
      </c>
      <c r="C265" s="94" t="s">
        <v>596</v>
      </c>
      <c r="D265" s="107">
        <v>543</v>
      </c>
      <c r="E265" s="107">
        <v>546</v>
      </c>
      <c r="F265" s="120">
        <v>5.5</v>
      </c>
      <c r="G265" s="107">
        <v>542</v>
      </c>
      <c r="H265" s="131">
        <v>5.3</v>
      </c>
      <c r="I265" s="120">
        <v>5.7</v>
      </c>
      <c r="J265" s="94" t="s">
        <v>26</v>
      </c>
      <c r="M265" s="40"/>
      <c r="N265" s="41"/>
    </row>
    <row r="266" spans="2:14" ht="16.2" customHeight="1" x14ac:dyDescent="0.2">
      <c r="B266" s="39"/>
    </row>
    <row r="267" spans="2:14" ht="16.2" customHeight="1" x14ac:dyDescent="0.2">
      <c r="B267" s="295" t="s">
        <v>819</v>
      </c>
      <c r="C267" s="286" t="s">
        <v>611</v>
      </c>
      <c r="D267" s="134">
        <v>829072</v>
      </c>
      <c r="E267" s="134" t="s">
        <v>608</v>
      </c>
      <c r="F267" s="134" t="s">
        <v>608</v>
      </c>
      <c r="G267" s="135" t="s">
        <v>608</v>
      </c>
      <c r="H267" s="135" t="s">
        <v>608</v>
      </c>
      <c r="I267" s="135" t="s">
        <v>608</v>
      </c>
      <c r="J267" s="133" t="s">
        <v>608</v>
      </c>
    </row>
    <row r="268" spans="2:14" ht="16.2" customHeight="1" x14ac:dyDescent="0.2">
      <c r="B268" s="287"/>
      <c r="C268" s="291" t="s">
        <v>613</v>
      </c>
      <c r="D268" s="136">
        <v>357298</v>
      </c>
      <c r="E268" s="136" t="s">
        <v>608</v>
      </c>
      <c r="F268" s="137" t="s">
        <v>608</v>
      </c>
      <c r="G268" s="138" t="s">
        <v>608</v>
      </c>
      <c r="H268" s="139" t="s">
        <v>608</v>
      </c>
      <c r="I268" s="139" t="s">
        <v>608</v>
      </c>
      <c r="J268" s="140" t="s">
        <v>262</v>
      </c>
    </row>
    <row r="269" spans="2:14" ht="16.2" customHeight="1" x14ac:dyDescent="0.2">
      <c r="B269" s="288"/>
      <c r="C269" s="292" t="s">
        <v>614</v>
      </c>
      <c r="D269" s="141">
        <v>155165</v>
      </c>
      <c r="E269" s="141" t="s">
        <v>608</v>
      </c>
      <c r="F269" s="142" t="s">
        <v>608</v>
      </c>
      <c r="G269" s="143" t="s">
        <v>608</v>
      </c>
      <c r="H269" s="144" t="s">
        <v>608</v>
      </c>
      <c r="I269" s="144" t="s">
        <v>608</v>
      </c>
      <c r="J269" s="145" t="s">
        <v>262</v>
      </c>
    </row>
    <row r="270" spans="2:14" ht="16.2" customHeight="1" x14ac:dyDescent="0.2">
      <c r="B270" s="289"/>
      <c r="C270" s="293" t="s">
        <v>1163</v>
      </c>
      <c r="D270" s="146">
        <v>150586</v>
      </c>
      <c r="E270" s="146" t="s">
        <v>608</v>
      </c>
      <c r="F270" s="147" t="s">
        <v>608</v>
      </c>
      <c r="G270" s="148" t="s">
        <v>608</v>
      </c>
      <c r="H270" s="149" t="s">
        <v>608</v>
      </c>
      <c r="I270" s="149" t="s">
        <v>608</v>
      </c>
      <c r="J270" s="150" t="s">
        <v>262</v>
      </c>
    </row>
    <row r="271" spans="2:14" ht="16.2" customHeight="1" x14ac:dyDescent="0.2">
      <c r="B271" s="298"/>
      <c r="C271" s="299" t="s">
        <v>615</v>
      </c>
      <c r="D271" s="151">
        <v>166023</v>
      </c>
      <c r="E271" s="151" t="s">
        <v>608</v>
      </c>
      <c r="F271" s="152" t="s">
        <v>608</v>
      </c>
      <c r="G271" s="153" t="s">
        <v>608</v>
      </c>
      <c r="H271" s="154" t="s">
        <v>608</v>
      </c>
      <c r="I271" s="154" t="s">
        <v>608</v>
      </c>
      <c r="J271" s="155" t="s">
        <v>262</v>
      </c>
    </row>
    <row r="272" spans="2:14" ht="16.2" customHeight="1" x14ac:dyDescent="0.2">
      <c r="B272" s="42" t="s">
        <v>1167</v>
      </c>
    </row>
    <row r="273" spans="2:5" ht="16.2" customHeight="1" x14ac:dyDescent="0.2">
      <c r="B273" s="42" t="s">
        <v>1168</v>
      </c>
    </row>
    <row r="274" spans="2:5" ht="16.2" customHeight="1" x14ac:dyDescent="0.2">
      <c r="B274" s="42" t="s">
        <v>1169</v>
      </c>
    </row>
    <row r="275" spans="2:5" ht="16.2" customHeight="1" x14ac:dyDescent="0.2">
      <c r="B275" s="42" t="s">
        <v>1170</v>
      </c>
      <c r="D275" s="46"/>
      <c r="E275" s="46"/>
    </row>
    <row r="276" spans="2:5" ht="16.2" customHeight="1" x14ac:dyDescent="0.2">
      <c r="B276" s="42" t="s">
        <v>1171</v>
      </c>
      <c r="D276" s="47"/>
      <c r="E276" s="46"/>
    </row>
    <row r="277" spans="2:5" ht="16.2" customHeight="1" x14ac:dyDescent="0.2">
      <c r="B277" s="42" t="s">
        <v>1172</v>
      </c>
      <c r="D277" s="46"/>
      <c r="E277" s="46"/>
    </row>
    <row r="278" spans="2:5" ht="16.2" customHeight="1" x14ac:dyDescent="0.2">
      <c r="B278" s="42" t="s">
        <v>1173</v>
      </c>
      <c r="D278" s="46"/>
      <c r="E278" s="46"/>
    </row>
    <row r="279" spans="2:5" ht="16.2" customHeight="1" x14ac:dyDescent="0.2">
      <c r="B279" s="42" t="s">
        <v>1174</v>
      </c>
      <c r="D279" s="46"/>
      <c r="E279" s="46"/>
    </row>
    <row r="280" spans="2:5" ht="16.2" customHeight="1" x14ac:dyDescent="0.2">
      <c r="B280" s="42" t="s">
        <v>1175</v>
      </c>
    </row>
    <row r="283" spans="2:5" ht="16.2" customHeight="1" x14ac:dyDescent="0.2">
      <c r="B283" s="42"/>
    </row>
  </sheetData>
  <mergeCells count="5">
    <mergeCell ref="J2:J4"/>
    <mergeCell ref="E2:F2"/>
    <mergeCell ref="B2:B4"/>
    <mergeCell ref="C2:C4"/>
    <mergeCell ref="G2:I2"/>
  </mergeCells>
  <phoneticPr fontId="24"/>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1"/>
  <sheetViews>
    <sheetView showGridLines="0" zoomScaleNormal="100" workbookViewId="0">
      <pane ySplit="3" topLeftCell="A4" activePane="bottomLeft" state="frozen"/>
      <selection pane="bottomLeft"/>
    </sheetView>
  </sheetViews>
  <sheetFormatPr defaultColWidth="9" defaultRowHeight="15" x14ac:dyDescent="0.2"/>
  <cols>
    <col min="1" max="1" width="3.44140625" style="10" customWidth="1"/>
    <col min="2" max="2" width="14.33203125" style="10" customWidth="1"/>
    <col min="3" max="3" width="30.21875" style="10" customWidth="1"/>
    <col min="4" max="5" width="24" style="13" customWidth="1"/>
    <col min="6" max="6" width="18.88671875" style="13" customWidth="1"/>
    <col min="7" max="8" width="17.109375" style="13" customWidth="1"/>
    <col min="9" max="16384" width="9" style="10"/>
  </cols>
  <sheetData>
    <row r="1" spans="1:8" x14ac:dyDescent="0.2">
      <c r="A1" s="6"/>
      <c r="B1" s="6"/>
      <c r="C1" s="6"/>
      <c r="D1" s="8"/>
      <c r="E1" s="8"/>
      <c r="F1" s="8"/>
      <c r="G1" s="8"/>
      <c r="H1" s="8"/>
    </row>
    <row r="2" spans="1:8" s="11" customFormat="1" ht="16.2" customHeight="1" x14ac:dyDescent="0.2">
      <c r="A2" s="163"/>
      <c r="B2" s="49" t="s">
        <v>67</v>
      </c>
      <c r="C2" s="50" t="s">
        <v>0</v>
      </c>
      <c r="D2" s="52" t="s">
        <v>13</v>
      </c>
      <c r="E2" s="52" t="s">
        <v>810</v>
      </c>
      <c r="F2" s="52" t="s">
        <v>811</v>
      </c>
      <c r="G2" s="52" t="s">
        <v>817</v>
      </c>
      <c r="H2" s="52" t="s">
        <v>1149</v>
      </c>
    </row>
    <row r="3" spans="1:8" s="11" customFormat="1" ht="16.2" customHeight="1" x14ac:dyDescent="0.2">
      <c r="A3" s="163"/>
      <c r="B3" s="55"/>
      <c r="C3" s="56"/>
      <c r="D3" s="58" t="s">
        <v>17</v>
      </c>
      <c r="E3" s="58" t="s">
        <v>17</v>
      </c>
      <c r="F3" s="58" t="s">
        <v>812</v>
      </c>
      <c r="G3" s="58"/>
      <c r="H3" s="58" t="s">
        <v>1150</v>
      </c>
    </row>
    <row r="4" spans="1:8" s="11" customFormat="1" ht="16.2" customHeight="1" x14ac:dyDescent="0.2">
      <c r="A4" s="163"/>
      <c r="B4" s="80" t="s">
        <v>74</v>
      </c>
      <c r="C4" s="157" t="s">
        <v>126</v>
      </c>
      <c r="D4" s="164">
        <v>31500.89</v>
      </c>
      <c r="E4" s="164">
        <v>30683.61</v>
      </c>
      <c r="F4" s="108">
        <v>97.405533621431019</v>
      </c>
      <c r="G4" s="95">
        <v>104</v>
      </c>
      <c r="H4" s="95">
        <v>2690</v>
      </c>
    </row>
    <row r="5" spans="1:8" s="11" customFormat="1" ht="16.2" customHeight="1" x14ac:dyDescent="0.2">
      <c r="A5" s="163"/>
      <c r="B5" s="81" t="s">
        <v>68</v>
      </c>
      <c r="C5" s="158" t="s">
        <v>127</v>
      </c>
      <c r="D5" s="165">
        <v>25127.119999999999</v>
      </c>
      <c r="E5" s="165">
        <v>25127.119999999999</v>
      </c>
      <c r="F5" s="269">
        <v>100</v>
      </c>
      <c r="G5" s="214">
        <v>6</v>
      </c>
      <c r="H5" s="214" t="s">
        <v>61</v>
      </c>
    </row>
    <row r="6" spans="1:8" s="11" customFormat="1" ht="14.4" x14ac:dyDescent="0.2">
      <c r="A6" s="163"/>
      <c r="B6" s="82" t="s">
        <v>75</v>
      </c>
      <c r="C6" s="159" t="s">
        <v>128</v>
      </c>
      <c r="D6" s="166">
        <v>16384.189999999999</v>
      </c>
      <c r="E6" s="166">
        <v>16297.01</v>
      </c>
      <c r="F6" s="270">
        <v>99.467901678386298</v>
      </c>
      <c r="G6" s="268">
        <v>2</v>
      </c>
      <c r="H6" s="268" t="s">
        <v>61</v>
      </c>
    </row>
    <row r="7" spans="1:8" s="11" customFormat="1" ht="16.2" customHeight="1" x14ac:dyDescent="0.2">
      <c r="A7" s="163"/>
      <c r="B7" s="81" t="s">
        <v>69</v>
      </c>
      <c r="C7" s="158" t="s">
        <v>129</v>
      </c>
      <c r="D7" s="165">
        <v>19157.05</v>
      </c>
      <c r="E7" s="165">
        <v>18937.88</v>
      </c>
      <c r="F7" s="269">
        <v>98.855930323301351</v>
      </c>
      <c r="G7" s="214">
        <v>15</v>
      </c>
      <c r="H7" s="214">
        <v>954</v>
      </c>
    </row>
    <row r="8" spans="1:8" s="11" customFormat="1" ht="16.2" customHeight="1" x14ac:dyDescent="0.2">
      <c r="A8" s="163"/>
      <c r="B8" s="82" t="s">
        <v>76</v>
      </c>
      <c r="C8" s="159" t="s">
        <v>130</v>
      </c>
      <c r="D8" s="167">
        <v>18051.599999999999</v>
      </c>
      <c r="E8" s="167">
        <v>16402.37</v>
      </c>
      <c r="F8" s="271">
        <v>90.863801546677323</v>
      </c>
      <c r="G8" s="216">
        <v>20</v>
      </c>
      <c r="H8" s="216">
        <v>643</v>
      </c>
    </row>
    <row r="9" spans="1:8" s="11" customFormat="1" ht="16.2" customHeight="1" x14ac:dyDescent="0.2">
      <c r="A9" s="163"/>
      <c r="B9" s="81" t="s">
        <v>70</v>
      </c>
      <c r="C9" s="158" t="s">
        <v>131</v>
      </c>
      <c r="D9" s="165">
        <v>6709.22</v>
      </c>
      <c r="E9" s="165">
        <v>6439.85</v>
      </c>
      <c r="F9" s="269">
        <v>95.985077251901117</v>
      </c>
      <c r="G9" s="214">
        <v>18</v>
      </c>
      <c r="H9" s="214">
        <v>420</v>
      </c>
    </row>
    <row r="10" spans="1:8" s="11" customFormat="1" ht="16.2" customHeight="1" x14ac:dyDescent="0.2">
      <c r="A10" s="163"/>
      <c r="B10" s="82" t="s">
        <v>77</v>
      </c>
      <c r="C10" s="159" t="s">
        <v>132</v>
      </c>
      <c r="D10" s="167">
        <v>3489.09</v>
      </c>
      <c r="E10" s="167">
        <v>3489.09</v>
      </c>
      <c r="F10" s="271">
        <v>100</v>
      </c>
      <c r="G10" s="216">
        <v>7</v>
      </c>
      <c r="H10" s="216">
        <v>420</v>
      </c>
    </row>
    <row r="11" spans="1:8" s="11" customFormat="1" ht="16.2" customHeight="1" x14ac:dyDescent="0.2">
      <c r="A11" s="163"/>
      <c r="B11" s="81" t="s">
        <v>78</v>
      </c>
      <c r="C11" s="158" t="s">
        <v>133</v>
      </c>
      <c r="D11" s="165">
        <v>8821.24</v>
      </c>
      <c r="E11" s="165">
        <v>8821.24</v>
      </c>
      <c r="F11" s="269">
        <v>100</v>
      </c>
      <c r="G11" s="214">
        <v>1</v>
      </c>
      <c r="H11" s="214" t="s">
        <v>61</v>
      </c>
    </row>
    <row r="12" spans="1:8" s="11" customFormat="1" ht="16.2" customHeight="1" x14ac:dyDescent="0.2">
      <c r="A12" s="163"/>
      <c r="B12" s="82" t="s">
        <v>79</v>
      </c>
      <c r="C12" s="159" t="s">
        <v>134</v>
      </c>
      <c r="D12" s="167">
        <v>8165.1</v>
      </c>
      <c r="E12" s="167">
        <v>8165.1</v>
      </c>
      <c r="F12" s="271">
        <v>100</v>
      </c>
      <c r="G12" s="216">
        <v>11</v>
      </c>
      <c r="H12" s="216">
        <v>335</v>
      </c>
    </row>
    <row r="13" spans="1:8" s="11" customFormat="1" ht="16.2" customHeight="1" x14ac:dyDescent="0.2">
      <c r="A13" s="163"/>
      <c r="B13" s="81" t="s">
        <v>80</v>
      </c>
      <c r="C13" s="158" t="s">
        <v>135</v>
      </c>
      <c r="D13" s="165">
        <v>5686.89</v>
      </c>
      <c r="E13" s="165">
        <v>5451.43</v>
      </c>
      <c r="F13" s="269">
        <v>95.859599886757081</v>
      </c>
      <c r="G13" s="214">
        <v>19</v>
      </c>
      <c r="H13" s="214">
        <v>416</v>
      </c>
    </row>
    <row r="14" spans="1:8" s="11" customFormat="1" ht="16.2" customHeight="1" x14ac:dyDescent="0.2">
      <c r="A14" s="163"/>
      <c r="B14" s="82" t="s">
        <v>81</v>
      </c>
      <c r="C14" s="159" t="s">
        <v>136</v>
      </c>
      <c r="D14" s="167">
        <v>3358</v>
      </c>
      <c r="E14" s="167">
        <v>3358</v>
      </c>
      <c r="F14" s="271">
        <v>100</v>
      </c>
      <c r="G14" s="216">
        <v>7</v>
      </c>
      <c r="H14" s="216">
        <v>206</v>
      </c>
    </row>
    <row r="15" spans="1:8" s="11" customFormat="1" ht="16.2" customHeight="1" x14ac:dyDescent="0.2">
      <c r="A15" s="163"/>
      <c r="B15" s="81" t="s">
        <v>82</v>
      </c>
      <c r="C15" s="158" t="s">
        <v>137</v>
      </c>
      <c r="D15" s="165">
        <v>4715.2</v>
      </c>
      <c r="E15" s="165">
        <v>4715.2</v>
      </c>
      <c r="F15" s="269">
        <v>100</v>
      </c>
      <c r="G15" s="214">
        <v>15</v>
      </c>
      <c r="H15" s="214">
        <v>257</v>
      </c>
    </row>
    <row r="16" spans="1:8" s="11" customFormat="1" ht="16.2" customHeight="1" x14ac:dyDescent="0.2">
      <c r="A16" s="163"/>
      <c r="B16" s="82" t="s">
        <v>83</v>
      </c>
      <c r="C16" s="159" t="s">
        <v>138</v>
      </c>
      <c r="D16" s="167">
        <v>4117.26</v>
      </c>
      <c r="E16" s="167">
        <v>4117.26</v>
      </c>
      <c r="F16" s="271">
        <v>100</v>
      </c>
      <c r="G16" s="216">
        <v>7</v>
      </c>
      <c r="H16" s="216">
        <v>204</v>
      </c>
    </row>
    <row r="17" spans="1:8" s="11" customFormat="1" ht="16.2" customHeight="1" x14ac:dyDescent="0.2">
      <c r="A17" s="163"/>
      <c r="B17" s="81" t="s">
        <v>84</v>
      </c>
      <c r="C17" s="158" t="s">
        <v>139</v>
      </c>
      <c r="D17" s="165">
        <v>7378.55</v>
      </c>
      <c r="E17" s="165">
        <v>6450.26</v>
      </c>
      <c r="F17" s="269">
        <v>87.419072853067348</v>
      </c>
      <c r="G17" s="214">
        <v>4</v>
      </c>
      <c r="H17" s="214">
        <v>207</v>
      </c>
    </row>
    <row r="18" spans="1:8" s="11" customFormat="1" ht="16.2" customHeight="1" x14ac:dyDescent="0.2">
      <c r="A18" s="163"/>
      <c r="B18" s="82" t="s">
        <v>85</v>
      </c>
      <c r="C18" s="159" t="s">
        <v>140</v>
      </c>
      <c r="D18" s="167">
        <v>4160.9399999999996</v>
      </c>
      <c r="E18" s="167">
        <v>4160.9399999999996</v>
      </c>
      <c r="F18" s="271">
        <v>100</v>
      </c>
      <c r="G18" s="216">
        <v>3</v>
      </c>
      <c r="H18" s="216">
        <v>264</v>
      </c>
    </row>
    <row r="19" spans="1:8" s="11" customFormat="1" ht="16.2" customHeight="1" x14ac:dyDescent="0.2">
      <c r="A19" s="163"/>
      <c r="B19" s="81" t="s">
        <v>86</v>
      </c>
      <c r="C19" s="158" t="s">
        <v>141</v>
      </c>
      <c r="D19" s="165">
        <v>2450.06</v>
      </c>
      <c r="E19" s="165">
        <v>2450.06</v>
      </c>
      <c r="F19" s="269">
        <v>100</v>
      </c>
      <c r="G19" s="214">
        <v>7</v>
      </c>
      <c r="H19" s="214">
        <v>208</v>
      </c>
    </row>
    <row r="20" spans="1:8" s="11" customFormat="1" ht="16.2" customHeight="1" x14ac:dyDescent="0.2">
      <c r="A20" s="163"/>
      <c r="B20" s="82" t="s">
        <v>87</v>
      </c>
      <c r="C20" s="159" t="s">
        <v>142</v>
      </c>
      <c r="D20" s="167">
        <v>3472.7</v>
      </c>
      <c r="E20" s="167">
        <v>3472.7</v>
      </c>
      <c r="F20" s="271">
        <v>100</v>
      </c>
      <c r="G20" s="216">
        <v>9</v>
      </c>
      <c r="H20" s="216">
        <v>250</v>
      </c>
    </row>
    <row r="21" spans="1:8" s="11" customFormat="1" ht="16.2" customHeight="1" x14ac:dyDescent="0.2">
      <c r="A21" s="163"/>
      <c r="B21" s="81" t="s">
        <v>88</v>
      </c>
      <c r="C21" s="158" t="s">
        <v>143</v>
      </c>
      <c r="D21" s="165">
        <v>5545.13</v>
      </c>
      <c r="E21" s="165">
        <v>5353.3</v>
      </c>
      <c r="F21" s="269">
        <v>96.54056802996503</v>
      </c>
      <c r="G21" s="214">
        <v>11</v>
      </c>
      <c r="H21" s="214">
        <v>352</v>
      </c>
    </row>
    <row r="22" spans="1:8" s="11" customFormat="1" ht="16.2" customHeight="1" x14ac:dyDescent="0.2">
      <c r="A22" s="163"/>
      <c r="B22" s="82" t="s">
        <v>89</v>
      </c>
      <c r="C22" s="159" t="s">
        <v>144</v>
      </c>
      <c r="D22" s="167">
        <v>4554.9799999999996</v>
      </c>
      <c r="E22" s="167">
        <v>4235.7</v>
      </c>
      <c r="F22" s="271">
        <v>92.990529047328423</v>
      </c>
      <c r="G22" s="216">
        <v>6</v>
      </c>
      <c r="H22" s="216">
        <v>154</v>
      </c>
    </row>
    <row r="23" spans="1:8" s="11" customFormat="1" ht="16.2" customHeight="1" x14ac:dyDescent="0.2">
      <c r="A23" s="163"/>
      <c r="B23" s="81" t="s">
        <v>90</v>
      </c>
      <c r="C23" s="158" t="s">
        <v>145</v>
      </c>
      <c r="D23" s="165">
        <v>3037.37</v>
      </c>
      <c r="E23" s="165">
        <v>3037.37</v>
      </c>
      <c r="F23" s="269">
        <v>100</v>
      </c>
      <c r="G23" s="214">
        <v>5</v>
      </c>
      <c r="H23" s="214">
        <v>176</v>
      </c>
    </row>
    <row r="24" spans="1:8" s="11" customFormat="1" ht="16.2" customHeight="1" x14ac:dyDescent="0.2">
      <c r="A24" s="163"/>
      <c r="B24" s="82" t="s">
        <v>91</v>
      </c>
      <c r="C24" s="159" t="s">
        <v>146</v>
      </c>
      <c r="D24" s="167">
        <v>2854.83</v>
      </c>
      <c r="E24" s="167">
        <v>2854.83</v>
      </c>
      <c r="F24" s="271">
        <v>100</v>
      </c>
      <c r="G24" s="216">
        <v>8</v>
      </c>
      <c r="H24" s="216">
        <v>134</v>
      </c>
    </row>
    <row r="25" spans="1:8" s="11" customFormat="1" ht="16.2" customHeight="1" x14ac:dyDescent="0.2">
      <c r="A25" s="163"/>
      <c r="B25" s="81" t="s">
        <v>92</v>
      </c>
      <c r="C25" s="158" t="s">
        <v>147</v>
      </c>
      <c r="D25" s="165">
        <v>4076.38</v>
      </c>
      <c r="E25" s="165">
        <v>4076.38</v>
      </c>
      <c r="F25" s="269">
        <v>100</v>
      </c>
      <c r="G25" s="214">
        <v>8</v>
      </c>
      <c r="H25" s="214">
        <v>174</v>
      </c>
    </row>
    <row r="26" spans="1:8" s="11" customFormat="1" ht="16.2" customHeight="1" x14ac:dyDescent="0.2">
      <c r="A26" s="163"/>
      <c r="B26" s="82" t="s">
        <v>93</v>
      </c>
      <c r="C26" s="159" t="s">
        <v>148</v>
      </c>
      <c r="D26" s="167">
        <v>3361.48</v>
      </c>
      <c r="E26" s="167">
        <v>3361.48</v>
      </c>
      <c r="F26" s="271">
        <v>100</v>
      </c>
      <c r="G26" s="216">
        <v>14</v>
      </c>
      <c r="H26" s="216">
        <v>177</v>
      </c>
    </row>
    <row r="27" spans="1:8" s="11" customFormat="1" ht="16.2" customHeight="1" x14ac:dyDescent="0.2">
      <c r="A27" s="163"/>
      <c r="B27" s="81" t="s">
        <v>94</v>
      </c>
      <c r="C27" s="158" t="s">
        <v>149</v>
      </c>
      <c r="D27" s="165">
        <v>2074.66</v>
      </c>
      <c r="E27" s="165">
        <v>2074.66</v>
      </c>
      <c r="F27" s="269">
        <v>100</v>
      </c>
      <c r="G27" s="214">
        <v>8</v>
      </c>
      <c r="H27" s="214">
        <v>150</v>
      </c>
    </row>
    <row r="28" spans="1:8" s="11" customFormat="1" ht="16.2" customHeight="1" x14ac:dyDescent="0.2">
      <c r="A28" s="163"/>
      <c r="B28" s="83" t="s">
        <v>95</v>
      </c>
      <c r="C28" s="160" t="s">
        <v>150</v>
      </c>
      <c r="D28" s="168">
        <v>2464.71</v>
      </c>
      <c r="E28" s="168">
        <v>2464.71</v>
      </c>
      <c r="F28" s="272">
        <v>100</v>
      </c>
      <c r="G28" s="218">
        <v>6</v>
      </c>
      <c r="H28" s="218">
        <v>155</v>
      </c>
    </row>
    <row r="29" spans="1:8" s="11" customFormat="1" ht="16.2" customHeight="1" x14ac:dyDescent="0.2">
      <c r="A29" s="163"/>
      <c r="B29" s="81" t="s">
        <v>96</v>
      </c>
      <c r="C29" s="158" t="s">
        <v>151</v>
      </c>
      <c r="D29" s="165">
        <v>2054.21</v>
      </c>
      <c r="E29" s="165">
        <v>2054.21</v>
      </c>
      <c r="F29" s="269">
        <v>100</v>
      </c>
      <c r="G29" s="214">
        <v>9</v>
      </c>
      <c r="H29" s="214">
        <v>119</v>
      </c>
    </row>
    <row r="30" spans="1:8" s="11" customFormat="1" ht="16.2" customHeight="1" x14ac:dyDescent="0.2">
      <c r="A30" s="163"/>
      <c r="B30" s="82" t="s">
        <v>97</v>
      </c>
      <c r="C30" s="159" t="s">
        <v>152</v>
      </c>
      <c r="D30" s="167">
        <v>2465.86</v>
      </c>
      <c r="E30" s="167">
        <v>2465.86</v>
      </c>
      <c r="F30" s="271">
        <v>100</v>
      </c>
      <c r="G30" s="216">
        <v>6</v>
      </c>
      <c r="H30" s="216">
        <v>74</v>
      </c>
    </row>
    <row r="31" spans="1:8" s="11" customFormat="1" ht="16.2" customHeight="1" x14ac:dyDescent="0.2">
      <c r="A31" s="163"/>
      <c r="B31" s="81" t="s">
        <v>98</v>
      </c>
      <c r="C31" s="158" t="s">
        <v>153</v>
      </c>
      <c r="D31" s="165">
        <v>1859.43</v>
      </c>
      <c r="E31" s="165">
        <v>1859.43</v>
      </c>
      <c r="F31" s="269">
        <v>100</v>
      </c>
      <c r="G31" s="214">
        <v>7</v>
      </c>
      <c r="H31" s="214">
        <v>100</v>
      </c>
    </row>
    <row r="32" spans="1:8" s="11" customFormat="1" ht="16.2" customHeight="1" x14ac:dyDescent="0.2">
      <c r="A32" s="163"/>
      <c r="B32" s="82" t="s">
        <v>99</v>
      </c>
      <c r="C32" s="159" t="s">
        <v>154</v>
      </c>
      <c r="D32" s="167">
        <v>4869.8100000000004</v>
      </c>
      <c r="E32" s="167">
        <v>4869.8100000000004</v>
      </c>
      <c r="F32" s="271">
        <v>100</v>
      </c>
      <c r="G32" s="216">
        <v>9</v>
      </c>
      <c r="H32" s="216">
        <v>443</v>
      </c>
    </row>
    <row r="33" spans="1:8" s="11" customFormat="1" ht="16.2" customHeight="1" x14ac:dyDescent="0.2">
      <c r="A33" s="163"/>
      <c r="B33" s="81" t="s">
        <v>100</v>
      </c>
      <c r="C33" s="158" t="s">
        <v>155</v>
      </c>
      <c r="D33" s="165">
        <v>13847.84</v>
      </c>
      <c r="E33" s="165">
        <v>13534.7</v>
      </c>
      <c r="F33" s="269">
        <v>97.738708708361742</v>
      </c>
      <c r="G33" s="214">
        <v>21</v>
      </c>
      <c r="H33" s="214">
        <v>375</v>
      </c>
    </row>
    <row r="34" spans="1:8" s="11" customFormat="1" ht="16.2" customHeight="1" x14ac:dyDescent="0.2">
      <c r="A34" s="163"/>
      <c r="B34" s="82" t="s">
        <v>101</v>
      </c>
      <c r="C34" s="159" t="s">
        <v>156</v>
      </c>
      <c r="D34" s="167">
        <v>3820.09</v>
      </c>
      <c r="E34" s="167">
        <v>3820.09</v>
      </c>
      <c r="F34" s="271">
        <v>100</v>
      </c>
      <c r="G34" s="216">
        <v>1</v>
      </c>
      <c r="H34" s="216" t="s">
        <v>61</v>
      </c>
    </row>
    <row r="35" spans="1:8" s="11" customFormat="1" ht="16.2" customHeight="1" x14ac:dyDescent="0.2">
      <c r="A35" s="163"/>
      <c r="B35" s="81" t="s">
        <v>102</v>
      </c>
      <c r="C35" s="158" t="s">
        <v>157</v>
      </c>
      <c r="D35" s="165">
        <v>2058.9499999999998</v>
      </c>
      <c r="E35" s="165">
        <v>2058.9499999999998</v>
      </c>
      <c r="F35" s="269">
        <v>100</v>
      </c>
      <c r="G35" s="214">
        <v>9</v>
      </c>
      <c r="H35" s="214">
        <v>67</v>
      </c>
    </row>
    <row r="36" spans="1:8" s="11" customFormat="1" ht="16.2" customHeight="1" x14ac:dyDescent="0.2">
      <c r="A36" s="163"/>
      <c r="B36" s="82" t="s">
        <v>103</v>
      </c>
      <c r="C36" s="159" t="s">
        <v>158</v>
      </c>
      <c r="D36" s="167">
        <v>1341.17</v>
      </c>
      <c r="E36" s="167">
        <v>1341.17</v>
      </c>
      <c r="F36" s="271">
        <v>100</v>
      </c>
      <c r="G36" s="216">
        <v>7</v>
      </c>
      <c r="H36" s="216">
        <v>60</v>
      </c>
    </row>
    <row r="37" spans="1:8" s="11" customFormat="1" ht="16.2" customHeight="1" x14ac:dyDescent="0.2">
      <c r="A37" s="163"/>
      <c r="B37" s="81" t="s">
        <v>104</v>
      </c>
      <c r="C37" s="158" t="s">
        <v>159</v>
      </c>
      <c r="D37" s="165">
        <v>3900.85</v>
      </c>
      <c r="E37" s="165">
        <v>3844.98</v>
      </c>
      <c r="F37" s="269">
        <v>98.567748054911107</v>
      </c>
      <c r="G37" s="214">
        <v>10</v>
      </c>
      <c r="H37" s="214">
        <v>141</v>
      </c>
    </row>
    <row r="38" spans="1:8" s="11" customFormat="1" ht="16.2" customHeight="1" x14ac:dyDescent="0.2">
      <c r="A38" s="163"/>
      <c r="B38" s="82" t="s">
        <v>105</v>
      </c>
      <c r="C38" s="159" t="s">
        <v>160</v>
      </c>
      <c r="D38" s="167">
        <v>1936.4</v>
      </c>
      <c r="E38" s="167">
        <v>1936.4</v>
      </c>
      <c r="F38" s="271">
        <v>100</v>
      </c>
      <c r="G38" s="216">
        <v>8</v>
      </c>
      <c r="H38" s="216">
        <v>111</v>
      </c>
    </row>
    <row r="39" spans="1:8" s="11" customFormat="1" ht="16.2" customHeight="1" x14ac:dyDescent="0.2">
      <c r="A39" s="163"/>
      <c r="B39" s="81" t="s">
        <v>106</v>
      </c>
      <c r="C39" s="158" t="s">
        <v>161</v>
      </c>
      <c r="D39" s="165">
        <v>6851.48</v>
      </c>
      <c r="E39" s="165">
        <v>6851.48</v>
      </c>
      <c r="F39" s="269">
        <v>100</v>
      </c>
      <c r="G39" s="214">
        <v>17</v>
      </c>
      <c r="H39" s="214">
        <v>263</v>
      </c>
    </row>
    <row r="40" spans="1:8" s="11" customFormat="1" ht="16.2" customHeight="1" x14ac:dyDescent="0.2">
      <c r="A40" s="163"/>
      <c r="B40" s="82" t="s">
        <v>107</v>
      </c>
      <c r="C40" s="159" t="s">
        <v>162</v>
      </c>
      <c r="D40" s="167">
        <v>8266.67</v>
      </c>
      <c r="E40" s="167">
        <v>8266.67</v>
      </c>
      <c r="F40" s="271">
        <v>100</v>
      </c>
      <c r="G40" s="216">
        <v>32</v>
      </c>
      <c r="H40" s="216">
        <v>523</v>
      </c>
    </row>
    <row r="41" spans="1:8" s="11" customFormat="1" ht="16.2" customHeight="1" x14ac:dyDescent="0.2">
      <c r="A41" s="163"/>
      <c r="B41" s="81" t="s">
        <v>108</v>
      </c>
      <c r="C41" s="158" t="s">
        <v>163</v>
      </c>
      <c r="D41" s="165">
        <v>6866.6</v>
      </c>
      <c r="E41" s="165">
        <v>6866.6</v>
      </c>
      <c r="F41" s="269">
        <v>100</v>
      </c>
      <c r="G41" s="214">
        <v>38</v>
      </c>
      <c r="H41" s="214">
        <v>321</v>
      </c>
    </row>
    <row r="42" spans="1:8" s="11" customFormat="1" ht="16.2" customHeight="1" x14ac:dyDescent="0.2">
      <c r="A42" s="163"/>
      <c r="B42" s="82" t="s">
        <v>109</v>
      </c>
      <c r="C42" s="159" t="s">
        <v>164</v>
      </c>
      <c r="D42" s="167">
        <v>8074.83</v>
      </c>
      <c r="E42" s="167">
        <v>8074.83</v>
      </c>
      <c r="F42" s="271">
        <v>100</v>
      </c>
      <c r="G42" s="216">
        <v>9</v>
      </c>
      <c r="H42" s="216">
        <v>116</v>
      </c>
    </row>
    <row r="43" spans="1:8" s="11" customFormat="1" ht="16.2" customHeight="1" x14ac:dyDescent="0.2">
      <c r="A43" s="163"/>
      <c r="B43" s="81" t="s">
        <v>110</v>
      </c>
      <c r="C43" s="158" t="s">
        <v>165</v>
      </c>
      <c r="D43" s="165">
        <v>4234.62</v>
      </c>
      <c r="E43" s="165">
        <v>4234.62</v>
      </c>
      <c r="F43" s="269">
        <v>100</v>
      </c>
      <c r="G43" s="214">
        <v>18</v>
      </c>
      <c r="H43" s="214">
        <v>116</v>
      </c>
    </row>
    <row r="44" spans="1:8" s="11" customFormat="1" ht="16.2" customHeight="1" x14ac:dyDescent="0.2">
      <c r="A44" s="163"/>
      <c r="B44" s="82" t="s">
        <v>111</v>
      </c>
      <c r="C44" s="159" t="s">
        <v>166</v>
      </c>
      <c r="D44" s="167">
        <v>13642.16</v>
      </c>
      <c r="E44" s="167">
        <v>13450.42</v>
      </c>
      <c r="F44" s="271">
        <v>98.594504096125547</v>
      </c>
      <c r="G44" s="216">
        <v>49</v>
      </c>
      <c r="H44" s="216">
        <v>458</v>
      </c>
    </row>
    <row r="45" spans="1:8" s="11" customFormat="1" ht="16.2" customHeight="1" x14ac:dyDescent="0.2">
      <c r="A45" s="163"/>
      <c r="B45" s="81" t="s">
        <v>112</v>
      </c>
      <c r="C45" s="158" t="s">
        <v>167</v>
      </c>
      <c r="D45" s="165">
        <v>6559.34</v>
      </c>
      <c r="E45" s="165">
        <v>6559.34</v>
      </c>
      <c r="F45" s="269">
        <v>100</v>
      </c>
      <c r="G45" s="214">
        <v>4</v>
      </c>
      <c r="H45" s="214">
        <v>265</v>
      </c>
    </row>
    <row r="46" spans="1:8" s="11" customFormat="1" ht="16.2" customHeight="1" x14ac:dyDescent="0.2">
      <c r="A46" s="163"/>
      <c r="B46" s="82" t="s">
        <v>113</v>
      </c>
      <c r="C46" s="159" t="s">
        <v>168</v>
      </c>
      <c r="D46" s="167">
        <v>9062.0400000000009</v>
      </c>
      <c r="E46" s="167">
        <v>9062.0400000000009</v>
      </c>
      <c r="F46" s="271">
        <v>100</v>
      </c>
      <c r="G46" s="216">
        <v>1</v>
      </c>
      <c r="H46" s="216" t="s">
        <v>61</v>
      </c>
    </row>
    <row r="47" spans="1:8" s="11" customFormat="1" ht="16.2" customHeight="1" x14ac:dyDescent="0.2">
      <c r="A47" s="163"/>
      <c r="B47" s="81" t="s">
        <v>114</v>
      </c>
      <c r="C47" s="158" t="s">
        <v>169</v>
      </c>
      <c r="D47" s="165">
        <v>6033.7</v>
      </c>
      <c r="E47" s="165">
        <v>5926.85</v>
      </c>
      <c r="F47" s="269">
        <v>98.229113147819731</v>
      </c>
      <c r="G47" s="214">
        <v>38</v>
      </c>
      <c r="H47" s="214">
        <v>180</v>
      </c>
    </row>
    <row r="48" spans="1:8" s="11" customFormat="1" ht="16.2" customHeight="1" x14ac:dyDescent="0.2">
      <c r="A48" s="163"/>
      <c r="B48" s="82" t="s">
        <v>115</v>
      </c>
      <c r="C48" s="159" t="s">
        <v>170</v>
      </c>
      <c r="D48" s="167">
        <v>5882.2</v>
      </c>
      <c r="E48" s="167">
        <v>5882.2</v>
      </c>
      <c r="F48" s="271">
        <v>100</v>
      </c>
      <c r="G48" s="216">
        <v>31</v>
      </c>
      <c r="H48" s="216">
        <v>188</v>
      </c>
    </row>
    <row r="49" spans="1:8" s="11" customFormat="1" ht="16.2" customHeight="1" x14ac:dyDescent="0.2">
      <c r="A49" s="163"/>
      <c r="B49" s="81" t="s">
        <v>116</v>
      </c>
      <c r="C49" s="158" t="s">
        <v>171</v>
      </c>
      <c r="D49" s="165">
        <v>3282.9</v>
      </c>
      <c r="E49" s="165">
        <v>3282.9</v>
      </c>
      <c r="F49" s="269">
        <v>100</v>
      </c>
      <c r="G49" s="214">
        <v>16</v>
      </c>
      <c r="H49" s="214">
        <v>98</v>
      </c>
    </row>
    <row r="50" spans="1:8" s="11" customFormat="1" ht="16.2" customHeight="1" x14ac:dyDescent="0.2">
      <c r="A50" s="163"/>
      <c r="B50" s="82" t="s">
        <v>117</v>
      </c>
      <c r="C50" s="159" t="s">
        <v>172</v>
      </c>
      <c r="D50" s="167">
        <v>4655.74</v>
      </c>
      <c r="E50" s="167">
        <v>4655.74</v>
      </c>
      <c r="F50" s="271">
        <v>100</v>
      </c>
      <c r="G50" s="216">
        <v>17</v>
      </c>
      <c r="H50" s="216">
        <v>175</v>
      </c>
    </row>
    <row r="51" spans="1:8" s="11" customFormat="1" ht="16.2" customHeight="1" x14ac:dyDescent="0.2">
      <c r="A51" s="163"/>
      <c r="B51" s="81" t="s">
        <v>118</v>
      </c>
      <c r="C51" s="158" t="s">
        <v>173</v>
      </c>
      <c r="D51" s="165">
        <v>34616.839999999997</v>
      </c>
      <c r="E51" s="165">
        <v>34616.839999999997</v>
      </c>
      <c r="F51" s="269">
        <v>100</v>
      </c>
      <c r="G51" s="214">
        <v>1</v>
      </c>
      <c r="H51" s="214" t="s">
        <v>61</v>
      </c>
    </row>
    <row r="52" spans="1:8" s="11" customFormat="1" ht="16.2" customHeight="1" x14ac:dyDescent="0.2">
      <c r="A52" s="163"/>
      <c r="B52" s="82" t="s">
        <v>119</v>
      </c>
      <c r="C52" s="159" t="s">
        <v>174</v>
      </c>
      <c r="D52" s="167">
        <v>21171.040000000001</v>
      </c>
      <c r="E52" s="167">
        <v>19348.52</v>
      </c>
      <c r="F52" s="271">
        <v>91.391447940205111</v>
      </c>
      <c r="G52" s="216">
        <v>40</v>
      </c>
      <c r="H52" s="216">
        <v>633</v>
      </c>
    </row>
    <row r="53" spans="1:8" s="11" customFormat="1" ht="16.2" customHeight="1" x14ac:dyDescent="0.2">
      <c r="A53" s="163"/>
      <c r="B53" s="81" t="s">
        <v>120</v>
      </c>
      <c r="C53" s="158" t="s">
        <v>175</v>
      </c>
      <c r="D53" s="165">
        <v>16977.79</v>
      </c>
      <c r="E53" s="165">
        <v>16977.79</v>
      </c>
      <c r="F53" s="269">
        <v>100</v>
      </c>
      <c r="G53" s="214">
        <v>25</v>
      </c>
      <c r="H53" s="214">
        <v>551</v>
      </c>
    </row>
    <row r="54" spans="1:8" s="11" customFormat="1" ht="16.2" customHeight="1" x14ac:dyDescent="0.2">
      <c r="A54" s="163"/>
      <c r="B54" s="82" t="s">
        <v>121</v>
      </c>
      <c r="C54" s="159" t="s">
        <v>176</v>
      </c>
      <c r="D54" s="167">
        <v>5213.0200000000004</v>
      </c>
      <c r="E54" s="167">
        <v>5213.0200000000004</v>
      </c>
      <c r="F54" s="271">
        <v>100</v>
      </c>
      <c r="G54" s="216">
        <v>16</v>
      </c>
      <c r="H54" s="216">
        <v>304</v>
      </c>
    </row>
    <row r="55" spans="1:8" s="11" customFormat="1" ht="16.2" customHeight="1" x14ac:dyDescent="0.2">
      <c r="A55" s="163"/>
      <c r="B55" s="81" t="s">
        <v>122</v>
      </c>
      <c r="C55" s="158" t="s">
        <v>177</v>
      </c>
      <c r="D55" s="165">
        <v>11558.68</v>
      </c>
      <c r="E55" s="165">
        <v>11558.68</v>
      </c>
      <c r="F55" s="269">
        <v>100</v>
      </c>
      <c r="G55" s="214">
        <v>19</v>
      </c>
      <c r="H55" s="214">
        <v>327</v>
      </c>
    </row>
    <row r="56" spans="1:8" s="11" customFormat="1" ht="16.2" customHeight="1" x14ac:dyDescent="0.2">
      <c r="A56" s="163"/>
      <c r="B56" s="82" t="s">
        <v>123</v>
      </c>
      <c r="C56" s="159" t="s">
        <v>178</v>
      </c>
      <c r="D56" s="167">
        <v>7828.17</v>
      </c>
      <c r="E56" s="167">
        <v>7828.17</v>
      </c>
      <c r="F56" s="271">
        <v>100</v>
      </c>
      <c r="G56" s="216">
        <v>20</v>
      </c>
      <c r="H56" s="216">
        <v>236</v>
      </c>
    </row>
    <row r="57" spans="1:8" s="11" customFormat="1" ht="16.2" customHeight="1" x14ac:dyDescent="0.2">
      <c r="A57" s="163"/>
      <c r="B57" s="81" t="s">
        <v>124</v>
      </c>
      <c r="C57" s="158" t="s">
        <v>179</v>
      </c>
      <c r="D57" s="165">
        <v>7520.72</v>
      </c>
      <c r="E57" s="165">
        <v>7418.22</v>
      </c>
      <c r="F57" s="269">
        <v>98.63709857566829</v>
      </c>
      <c r="G57" s="214">
        <v>53</v>
      </c>
      <c r="H57" s="214">
        <v>276</v>
      </c>
    </row>
    <row r="58" spans="1:8" s="11" customFormat="1" ht="16.2" customHeight="1" thickBot="1" x14ac:dyDescent="0.25">
      <c r="A58" s="163"/>
      <c r="B58" s="84" t="s">
        <v>125</v>
      </c>
      <c r="C58" s="161" t="s">
        <v>180</v>
      </c>
      <c r="D58" s="169">
        <v>3769.34</v>
      </c>
      <c r="E58" s="169">
        <v>3769.34</v>
      </c>
      <c r="F58" s="273">
        <v>100</v>
      </c>
      <c r="G58" s="220">
        <v>25</v>
      </c>
      <c r="H58" s="220">
        <v>111</v>
      </c>
    </row>
    <row r="59" spans="1:8" ht="15.6" thickTop="1" x14ac:dyDescent="0.2">
      <c r="A59" s="6"/>
      <c r="B59" s="74" t="s">
        <v>184</v>
      </c>
      <c r="C59" s="77" t="s">
        <v>223</v>
      </c>
      <c r="D59" s="170">
        <v>39736.869999999974</v>
      </c>
      <c r="E59" s="170">
        <v>38727.58</v>
      </c>
      <c r="F59" s="113">
        <f>E59/D59*100</f>
        <v>97.460066683661879</v>
      </c>
      <c r="G59" s="100">
        <v>106</v>
      </c>
      <c r="H59" s="100">
        <v>785</v>
      </c>
    </row>
    <row r="60" spans="1:8" ht="13.5" customHeight="1" x14ac:dyDescent="0.2">
      <c r="A60" s="6"/>
      <c r="B60" s="75" t="s">
        <v>185</v>
      </c>
      <c r="C60" s="78" t="s">
        <v>224</v>
      </c>
      <c r="D60" s="171">
        <v>29383.65</v>
      </c>
      <c r="E60" s="171">
        <v>29383.65</v>
      </c>
      <c r="F60" s="114">
        <v>100</v>
      </c>
      <c r="G60" s="101">
        <v>1</v>
      </c>
      <c r="H60" s="101" t="s">
        <v>61</v>
      </c>
    </row>
    <row r="61" spans="1:8" x14ac:dyDescent="0.2">
      <c r="A61" s="6"/>
      <c r="B61" s="74" t="s">
        <v>186</v>
      </c>
      <c r="C61" s="77" t="s">
        <v>225</v>
      </c>
      <c r="D61" s="170">
        <v>6295.22</v>
      </c>
      <c r="E61" s="170">
        <v>6295.22</v>
      </c>
      <c r="F61" s="113">
        <v>100</v>
      </c>
      <c r="G61" s="100">
        <v>11</v>
      </c>
      <c r="H61" s="100">
        <v>370</v>
      </c>
    </row>
    <row r="62" spans="1:8" x14ac:dyDescent="0.2">
      <c r="A62" s="6"/>
      <c r="B62" s="75" t="s">
        <v>187</v>
      </c>
      <c r="C62" s="78" t="s">
        <v>226</v>
      </c>
      <c r="D62" s="171">
        <v>18810.309999999998</v>
      </c>
      <c r="E62" s="171">
        <v>18810.309999999998</v>
      </c>
      <c r="F62" s="114">
        <v>100</v>
      </c>
      <c r="G62" s="101">
        <v>1</v>
      </c>
      <c r="H62" s="101" t="s">
        <v>61</v>
      </c>
    </row>
    <row r="63" spans="1:8" x14ac:dyDescent="0.2">
      <c r="A63" s="6"/>
      <c r="B63" s="74" t="s">
        <v>188</v>
      </c>
      <c r="C63" s="77" t="s">
        <v>227</v>
      </c>
      <c r="D63" s="170">
        <v>3611.5917355371898</v>
      </c>
      <c r="E63" s="170">
        <v>3611.5917355371898</v>
      </c>
      <c r="F63" s="113">
        <v>100</v>
      </c>
      <c r="G63" s="100">
        <v>13</v>
      </c>
      <c r="H63" s="100">
        <v>480</v>
      </c>
    </row>
    <row r="64" spans="1:8" x14ac:dyDescent="0.2">
      <c r="A64" s="6"/>
      <c r="B64" s="75" t="s">
        <v>189</v>
      </c>
      <c r="C64" s="78" t="s">
        <v>228</v>
      </c>
      <c r="D64" s="171">
        <v>2693.93</v>
      </c>
      <c r="E64" s="171">
        <v>2693.93</v>
      </c>
      <c r="F64" s="114">
        <v>100</v>
      </c>
      <c r="G64" s="101">
        <v>13</v>
      </c>
      <c r="H64" s="101">
        <v>235</v>
      </c>
    </row>
    <row r="65" spans="1:8" x14ac:dyDescent="0.2">
      <c r="A65" s="6"/>
      <c r="B65" s="74" t="s">
        <v>190</v>
      </c>
      <c r="C65" s="77" t="s">
        <v>229</v>
      </c>
      <c r="D65" s="170">
        <v>2891.32</v>
      </c>
      <c r="E65" s="170">
        <v>2891.32</v>
      </c>
      <c r="F65" s="113">
        <v>100</v>
      </c>
      <c r="G65" s="100">
        <v>7</v>
      </c>
      <c r="H65" s="100">
        <v>124</v>
      </c>
    </row>
    <row r="66" spans="1:8" x14ac:dyDescent="0.2">
      <c r="A66" s="6"/>
      <c r="B66" s="75" t="s">
        <v>191</v>
      </c>
      <c r="C66" s="78" t="s">
        <v>230</v>
      </c>
      <c r="D66" s="171">
        <v>14367.98</v>
      </c>
      <c r="E66" s="171">
        <v>14367.98</v>
      </c>
      <c r="F66" s="114">
        <v>100</v>
      </c>
      <c r="G66" s="101">
        <v>1</v>
      </c>
      <c r="H66" s="101" t="s">
        <v>61</v>
      </c>
    </row>
    <row r="67" spans="1:8" x14ac:dyDescent="0.2">
      <c r="A67" s="6"/>
      <c r="B67" s="74" t="s">
        <v>192</v>
      </c>
      <c r="C67" s="77" t="s">
        <v>231</v>
      </c>
      <c r="D67" s="170">
        <v>12385.18</v>
      </c>
      <c r="E67" s="170">
        <v>12385.18</v>
      </c>
      <c r="F67" s="113">
        <v>100</v>
      </c>
      <c r="G67" s="100">
        <v>1</v>
      </c>
      <c r="H67" s="100" t="s">
        <v>61</v>
      </c>
    </row>
    <row r="68" spans="1:8" x14ac:dyDescent="0.2">
      <c r="A68" s="6"/>
      <c r="B68" s="75" t="s">
        <v>193</v>
      </c>
      <c r="C68" s="78" t="s">
        <v>232</v>
      </c>
      <c r="D68" s="171">
        <v>7480.63</v>
      </c>
      <c r="E68" s="171">
        <v>7480.63</v>
      </c>
      <c r="F68" s="114">
        <v>100</v>
      </c>
      <c r="G68" s="101">
        <v>1</v>
      </c>
      <c r="H68" s="101" t="s">
        <v>61</v>
      </c>
    </row>
    <row r="69" spans="1:8" x14ac:dyDescent="0.2">
      <c r="A69" s="6"/>
      <c r="B69" s="74" t="s">
        <v>194</v>
      </c>
      <c r="C69" s="77" t="s">
        <v>233</v>
      </c>
      <c r="D69" s="170">
        <v>1791.3399999999997</v>
      </c>
      <c r="E69" s="170">
        <v>1791.3399999999997</v>
      </c>
      <c r="F69" s="113">
        <v>100</v>
      </c>
      <c r="G69" s="100">
        <v>10</v>
      </c>
      <c r="H69" s="100">
        <v>127</v>
      </c>
    </row>
    <row r="70" spans="1:8" x14ac:dyDescent="0.2">
      <c r="A70" s="6"/>
      <c r="B70" s="75" t="s">
        <v>195</v>
      </c>
      <c r="C70" s="78" t="s">
        <v>234</v>
      </c>
      <c r="D70" s="171">
        <v>2286.4699999999998</v>
      </c>
      <c r="E70" s="171">
        <v>2286.4699999999998</v>
      </c>
      <c r="F70" s="114">
        <v>100</v>
      </c>
      <c r="G70" s="101">
        <v>1</v>
      </c>
      <c r="H70" s="101" t="s">
        <v>61</v>
      </c>
    </row>
    <row r="71" spans="1:8" x14ac:dyDescent="0.2">
      <c r="A71" s="6"/>
      <c r="B71" s="74" t="s">
        <v>196</v>
      </c>
      <c r="C71" s="77" t="s">
        <v>235</v>
      </c>
      <c r="D71" s="170">
        <v>2457.36</v>
      </c>
      <c r="E71" s="170">
        <v>2457.36</v>
      </c>
      <c r="F71" s="113">
        <v>100</v>
      </c>
      <c r="G71" s="100">
        <v>7</v>
      </c>
      <c r="H71" s="100">
        <v>119</v>
      </c>
    </row>
    <row r="72" spans="1:8" x14ac:dyDescent="0.2">
      <c r="A72" s="6"/>
      <c r="B72" s="75" t="s">
        <v>197</v>
      </c>
      <c r="C72" s="78" t="s">
        <v>236</v>
      </c>
      <c r="D72" s="171">
        <v>6217.85</v>
      </c>
      <c r="E72" s="171">
        <v>6217.85</v>
      </c>
      <c r="F72" s="114">
        <v>100</v>
      </c>
      <c r="G72" s="101">
        <v>1</v>
      </c>
      <c r="H72" s="101" t="s">
        <v>61</v>
      </c>
    </row>
    <row r="73" spans="1:8" x14ac:dyDescent="0.2">
      <c r="A73" s="6"/>
      <c r="B73" s="74" t="s">
        <v>198</v>
      </c>
      <c r="C73" s="77" t="s">
        <v>237</v>
      </c>
      <c r="D73" s="170">
        <v>3381.19</v>
      </c>
      <c r="E73" s="170">
        <v>3381.19</v>
      </c>
      <c r="F73" s="113">
        <v>100</v>
      </c>
      <c r="G73" s="100">
        <v>1</v>
      </c>
      <c r="H73" s="100" t="s">
        <v>61</v>
      </c>
    </row>
    <row r="74" spans="1:8" x14ac:dyDescent="0.2">
      <c r="A74" s="6"/>
      <c r="B74" s="75" t="s">
        <v>199</v>
      </c>
      <c r="C74" s="78" t="s">
        <v>238</v>
      </c>
      <c r="D74" s="171">
        <v>4183.63</v>
      </c>
      <c r="E74" s="171">
        <v>4183.63</v>
      </c>
      <c r="F74" s="114">
        <v>100</v>
      </c>
      <c r="G74" s="101">
        <v>1</v>
      </c>
      <c r="H74" s="101" t="s">
        <v>61</v>
      </c>
    </row>
    <row r="75" spans="1:8" x14ac:dyDescent="0.2">
      <c r="A75" s="6"/>
      <c r="B75" s="74" t="s">
        <v>200</v>
      </c>
      <c r="C75" s="77" t="s">
        <v>239</v>
      </c>
      <c r="D75" s="170">
        <v>1421.31</v>
      </c>
      <c r="E75" s="170">
        <v>1421.31</v>
      </c>
      <c r="F75" s="113">
        <v>100</v>
      </c>
      <c r="G75" s="100">
        <v>1</v>
      </c>
      <c r="H75" s="100" t="s">
        <v>61</v>
      </c>
    </row>
    <row r="76" spans="1:8" x14ac:dyDescent="0.2">
      <c r="A76" s="6"/>
      <c r="B76" s="75" t="s">
        <v>201</v>
      </c>
      <c r="C76" s="78" t="s">
        <v>240</v>
      </c>
      <c r="D76" s="171">
        <v>1725.61</v>
      </c>
      <c r="E76" s="171">
        <v>1725.61</v>
      </c>
      <c r="F76" s="114">
        <v>100</v>
      </c>
      <c r="G76" s="101">
        <v>1</v>
      </c>
      <c r="H76" s="101" t="s">
        <v>61</v>
      </c>
    </row>
    <row r="77" spans="1:8" x14ac:dyDescent="0.2">
      <c r="A77" s="6"/>
      <c r="B77" s="74" t="s">
        <v>202</v>
      </c>
      <c r="C77" s="77" t="s">
        <v>241</v>
      </c>
      <c r="D77" s="170">
        <v>3057.02</v>
      </c>
      <c r="E77" s="170">
        <v>3057.02</v>
      </c>
      <c r="F77" s="113">
        <v>100</v>
      </c>
      <c r="G77" s="100">
        <v>1</v>
      </c>
      <c r="H77" s="100" t="s">
        <v>61</v>
      </c>
    </row>
    <row r="78" spans="1:8" x14ac:dyDescent="0.2">
      <c r="A78" s="6"/>
      <c r="B78" s="75" t="s">
        <v>203</v>
      </c>
      <c r="C78" s="78" t="s">
        <v>242</v>
      </c>
      <c r="D78" s="171">
        <v>1923.6400000000003</v>
      </c>
      <c r="E78" s="171">
        <v>1923.6400000000003</v>
      </c>
      <c r="F78" s="114">
        <v>100</v>
      </c>
      <c r="G78" s="101">
        <v>1</v>
      </c>
      <c r="H78" s="101" t="s">
        <v>61</v>
      </c>
    </row>
    <row r="79" spans="1:8" x14ac:dyDescent="0.2">
      <c r="A79" s="6"/>
      <c r="B79" s="74" t="s">
        <v>204</v>
      </c>
      <c r="C79" s="77" t="s">
        <v>243</v>
      </c>
      <c r="D79" s="170">
        <v>1930.05</v>
      </c>
      <c r="E79" s="170">
        <v>1930.05</v>
      </c>
      <c r="F79" s="113">
        <v>100</v>
      </c>
      <c r="G79" s="100">
        <v>1</v>
      </c>
      <c r="H79" s="100" t="s">
        <v>61</v>
      </c>
    </row>
    <row r="80" spans="1:8" x14ac:dyDescent="0.2">
      <c r="A80" s="6"/>
      <c r="B80" s="75" t="s">
        <v>205</v>
      </c>
      <c r="C80" s="78" t="s">
        <v>244</v>
      </c>
      <c r="D80" s="171">
        <v>4105</v>
      </c>
      <c r="E80" s="171">
        <v>4105</v>
      </c>
      <c r="F80" s="114">
        <v>100</v>
      </c>
      <c r="G80" s="101">
        <v>1</v>
      </c>
      <c r="H80" s="101" t="s">
        <v>61</v>
      </c>
    </row>
    <row r="81" spans="1:8" x14ac:dyDescent="0.2">
      <c r="A81" s="6"/>
      <c r="B81" s="74" t="s">
        <v>206</v>
      </c>
      <c r="C81" s="77" t="s">
        <v>245</v>
      </c>
      <c r="D81" s="170">
        <v>1305.78</v>
      </c>
      <c r="E81" s="170">
        <v>1305.78</v>
      </c>
      <c r="F81" s="113">
        <v>100</v>
      </c>
      <c r="G81" s="100">
        <v>1</v>
      </c>
      <c r="H81" s="100" t="s">
        <v>61</v>
      </c>
    </row>
    <row r="82" spans="1:8" x14ac:dyDescent="0.2">
      <c r="A82" s="6"/>
      <c r="B82" s="75" t="s">
        <v>207</v>
      </c>
      <c r="C82" s="78" t="s">
        <v>246</v>
      </c>
      <c r="D82" s="171">
        <v>1831</v>
      </c>
      <c r="E82" s="171">
        <v>1831</v>
      </c>
      <c r="F82" s="114">
        <v>100</v>
      </c>
      <c r="G82" s="101">
        <v>1</v>
      </c>
      <c r="H82" s="101" t="s">
        <v>61</v>
      </c>
    </row>
    <row r="83" spans="1:8" x14ac:dyDescent="0.2">
      <c r="A83" s="6"/>
      <c r="B83" s="74" t="s">
        <v>208</v>
      </c>
      <c r="C83" s="77" t="s">
        <v>247</v>
      </c>
      <c r="D83" s="170">
        <v>989.77</v>
      </c>
      <c r="E83" s="170">
        <v>989.77</v>
      </c>
      <c r="F83" s="113">
        <v>100</v>
      </c>
      <c r="G83" s="100">
        <v>1</v>
      </c>
      <c r="H83" s="100" t="s">
        <v>61</v>
      </c>
    </row>
    <row r="84" spans="1:8" x14ac:dyDescent="0.2">
      <c r="A84" s="6"/>
      <c r="B84" s="75" t="s">
        <v>209</v>
      </c>
      <c r="C84" s="78" t="s">
        <v>248</v>
      </c>
      <c r="D84" s="171">
        <v>2783.79</v>
      </c>
      <c r="E84" s="171">
        <v>2783.79</v>
      </c>
      <c r="F84" s="114">
        <v>100</v>
      </c>
      <c r="G84" s="101">
        <v>1</v>
      </c>
      <c r="H84" s="101" t="s">
        <v>61</v>
      </c>
    </row>
    <row r="85" spans="1:8" x14ac:dyDescent="0.2">
      <c r="A85" s="6"/>
      <c r="B85" s="74" t="s">
        <v>210</v>
      </c>
      <c r="C85" s="77" t="s">
        <v>249</v>
      </c>
      <c r="D85" s="170">
        <v>1646.9700000000003</v>
      </c>
      <c r="E85" s="170">
        <v>1646.9700000000003</v>
      </c>
      <c r="F85" s="113">
        <v>100</v>
      </c>
      <c r="G85" s="100">
        <v>1</v>
      </c>
      <c r="H85" s="100" t="s">
        <v>61</v>
      </c>
    </row>
    <row r="86" spans="1:8" x14ac:dyDescent="0.2">
      <c r="A86" s="6"/>
      <c r="B86" s="75" t="s">
        <v>211</v>
      </c>
      <c r="C86" s="78" t="s">
        <v>250</v>
      </c>
      <c r="D86" s="171">
        <v>2462.4</v>
      </c>
      <c r="E86" s="171">
        <v>2462.4</v>
      </c>
      <c r="F86" s="114">
        <v>100</v>
      </c>
      <c r="G86" s="101">
        <v>1</v>
      </c>
      <c r="H86" s="101" t="s">
        <v>61</v>
      </c>
    </row>
    <row r="87" spans="1:8" x14ac:dyDescent="0.2">
      <c r="A87" s="6"/>
      <c r="B87" s="74" t="s">
        <v>212</v>
      </c>
      <c r="C87" s="77" t="s">
        <v>251</v>
      </c>
      <c r="D87" s="170">
        <v>892.56</v>
      </c>
      <c r="E87" s="170">
        <v>892.56</v>
      </c>
      <c r="F87" s="113">
        <v>100</v>
      </c>
      <c r="G87" s="100">
        <v>1</v>
      </c>
      <c r="H87" s="100" t="s">
        <v>61</v>
      </c>
    </row>
    <row r="88" spans="1:8" x14ac:dyDescent="0.2">
      <c r="A88" s="6"/>
      <c r="B88" s="75" t="s">
        <v>213</v>
      </c>
      <c r="C88" s="78" t="s">
        <v>252</v>
      </c>
      <c r="D88" s="171">
        <v>1793</v>
      </c>
      <c r="E88" s="171">
        <v>1793</v>
      </c>
      <c r="F88" s="114">
        <v>100</v>
      </c>
      <c r="G88" s="101">
        <v>1</v>
      </c>
      <c r="H88" s="101" t="s">
        <v>61</v>
      </c>
    </row>
    <row r="89" spans="1:8" x14ac:dyDescent="0.2">
      <c r="A89" s="6"/>
      <c r="B89" s="74" t="s">
        <v>214</v>
      </c>
      <c r="C89" s="77" t="s">
        <v>253</v>
      </c>
      <c r="D89" s="170">
        <v>2042.08</v>
      </c>
      <c r="E89" s="170">
        <v>2042.08</v>
      </c>
      <c r="F89" s="113">
        <v>100</v>
      </c>
      <c r="G89" s="100">
        <v>1</v>
      </c>
      <c r="H89" s="100" t="s">
        <v>61</v>
      </c>
    </row>
    <row r="90" spans="1:8" x14ac:dyDescent="0.2">
      <c r="A90" s="6"/>
      <c r="B90" s="75" t="s">
        <v>215</v>
      </c>
      <c r="C90" s="78" t="s">
        <v>254</v>
      </c>
      <c r="D90" s="171">
        <v>1277.06</v>
      </c>
      <c r="E90" s="171">
        <v>1277.06</v>
      </c>
      <c r="F90" s="114">
        <v>100</v>
      </c>
      <c r="G90" s="101">
        <v>10</v>
      </c>
      <c r="H90" s="101">
        <v>93</v>
      </c>
    </row>
    <row r="91" spans="1:8" x14ac:dyDescent="0.2">
      <c r="A91" s="6"/>
      <c r="B91" s="74" t="s">
        <v>216</v>
      </c>
      <c r="C91" s="77" t="s">
        <v>255</v>
      </c>
      <c r="D91" s="170">
        <v>9733.279999999997</v>
      </c>
      <c r="E91" s="170">
        <v>8630.239999999998</v>
      </c>
      <c r="F91" s="113">
        <v>88.7</v>
      </c>
      <c r="G91" s="100">
        <v>46</v>
      </c>
      <c r="H91" s="100">
        <v>603</v>
      </c>
    </row>
    <row r="92" spans="1:8" x14ac:dyDescent="0.2">
      <c r="A92" s="6"/>
      <c r="B92" s="75" t="s">
        <v>217</v>
      </c>
      <c r="C92" s="78" t="s">
        <v>256</v>
      </c>
      <c r="D92" s="171">
        <v>24399.120000000003</v>
      </c>
      <c r="E92" s="171">
        <v>24399.120000000003</v>
      </c>
      <c r="F92" s="114">
        <v>100</v>
      </c>
      <c r="G92" s="101">
        <v>1</v>
      </c>
      <c r="H92" s="101" t="s">
        <v>61</v>
      </c>
    </row>
    <row r="93" spans="1:8" x14ac:dyDescent="0.2">
      <c r="A93" s="6"/>
      <c r="B93" s="74" t="s">
        <v>218</v>
      </c>
      <c r="C93" s="77" t="s">
        <v>257</v>
      </c>
      <c r="D93" s="172">
        <v>20798.04</v>
      </c>
      <c r="E93" s="172">
        <v>20798.04</v>
      </c>
      <c r="F93" s="275">
        <v>100</v>
      </c>
      <c r="G93" s="274">
        <v>1</v>
      </c>
      <c r="H93" s="274" t="s">
        <v>61</v>
      </c>
    </row>
    <row r="94" spans="1:8" x14ac:dyDescent="0.2">
      <c r="A94" s="6"/>
      <c r="B94" s="75" t="s">
        <v>219</v>
      </c>
      <c r="C94" s="78" t="s">
        <v>258</v>
      </c>
      <c r="D94" s="171">
        <v>34198.010000000009</v>
      </c>
      <c r="E94" s="171">
        <v>34198.010000000009</v>
      </c>
      <c r="F94" s="114">
        <v>100</v>
      </c>
      <c r="G94" s="101">
        <v>1</v>
      </c>
      <c r="H94" s="101" t="s">
        <v>61</v>
      </c>
    </row>
    <row r="95" spans="1:8" x14ac:dyDescent="0.2">
      <c r="A95" s="6"/>
      <c r="B95" s="74" t="s">
        <v>220</v>
      </c>
      <c r="C95" s="77" t="s">
        <v>259</v>
      </c>
      <c r="D95" s="170">
        <v>11714.36</v>
      </c>
      <c r="E95" s="170">
        <v>11714.36</v>
      </c>
      <c r="F95" s="113">
        <v>100</v>
      </c>
      <c r="G95" s="100">
        <v>1</v>
      </c>
      <c r="H95" s="100" t="s">
        <v>61</v>
      </c>
    </row>
    <row r="96" spans="1:8" x14ac:dyDescent="0.2">
      <c r="A96" s="6"/>
      <c r="B96" s="75" t="s">
        <v>221</v>
      </c>
      <c r="C96" s="78" t="s">
        <v>260</v>
      </c>
      <c r="D96" s="171">
        <v>4627.3499999999995</v>
      </c>
      <c r="E96" s="171">
        <v>4627.3499999999995</v>
      </c>
      <c r="F96" s="114">
        <v>100</v>
      </c>
      <c r="G96" s="101">
        <v>7</v>
      </c>
      <c r="H96" s="101">
        <v>307</v>
      </c>
    </row>
    <row r="97" spans="1:8" ht="15.6" thickBot="1" x14ac:dyDescent="0.25">
      <c r="A97" s="6"/>
      <c r="B97" s="76" t="s">
        <v>222</v>
      </c>
      <c r="C97" s="79" t="s">
        <v>261</v>
      </c>
      <c r="D97" s="173">
        <v>4030.37</v>
      </c>
      <c r="E97" s="173">
        <v>3937.22</v>
      </c>
      <c r="F97" s="115">
        <v>97.7</v>
      </c>
      <c r="G97" s="102">
        <v>17</v>
      </c>
      <c r="H97" s="102">
        <v>252</v>
      </c>
    </row>
    <row r="98" spans="1:8" ht="15.6" thickTop="1" x14ac:dyDescent="0.2">
      <c r="A98" s="6"/>
      <c r="B98" s="85" t="s">
        <v>263</v>
      </c>
      <c r="C98" s="88" t="s">
        <v>282</v>
      </c>
      <c r="D98" s="174">
        <v>70045.850000000006</v>
      </c>
      <c r="E98" s="174">
        <v>70045.850000000006</v>
      </c>
      <c r="F98" s="116">
        <v>100</v>
      </c>
      <c r="G98" s="103">
        <v>2</v>
      </c>
      <c r="H98" s="103" t="s">
        <v>61</v>
      </c>
    </row>
    <row r="99" spans="1:8" x14ac:dyDescent="0.2">
      <c r="A99" s="6"/>
      <c r="B99" s="86" t="s">
        <v>264</v>
      </c>
      <c r="C99" s="89" t="s">
        <v>283</v>
      </c>
      <c r="D99" s="175">
        <v>52794.55</v>
      </c>
      <c r="E99" s="175">
        <v>52794.55</v>
      </c>
      <c r="F99" s="117">
        <v>100</v>
      </c>
      <c r="G99" s="104">
        <v>2</v>
      </c>
      <c r="H99" s="104" t="s">
        <v>61</v>
      </c>
    </row>
    <row r="100" spans="1:8" x14ac:dyDescent="0.2">
      <c r="A100" s="6"/>
      <c r="B100" s="75" t="s">
        <v>265</v>
      </c>
      <c r="C100" s="78" t="s">
        <v>284</v>
      </c>
      <c r="D100" s="171">
        <v>71569.890000000014</v>
      </c>
      <c r="E100" s="171">
        <v>71569.890000000014</v>
      </c>
      <c r="F100" s="114">
        <v>100</v>
      </c>
      <c r="G100" s="101">
        <v>2</v>
      </c>
      <c r="H100" s="101" t="s">
        <v>61</v>
      </c>
    </row>
    <row r="101" spans="1:8" x14ac:dyDescent="0.2">
      <c r="A101" s="6"/>
      <c r="B101" s="86" t="s">
        <v>266</v>
      </c>
      <c r="C101" s="89" t="s">
        <v>285</v>
      </c>
      <c r="D101" s="175">
        <v>47995.23000000001</v>
      </c>
      <c r="E101" s="175">
        <v>47995.23000000001</v>
      </c>
      <c r="F101" s="117">
        <v>100</v>
      </c>
      <c r="G101" s="104">
        <v>2</v>
      </c>
      <c r="H101" s="104" t="s">
        <v>61</v>
      </c>
    </row>
    <row r="102" spans="1:8" x14ac:dyDescent="0.2">
      <c r="A102" s="6"/>
      <c r="B102" s="75" t="s">
        <v>267</v>
      </c>
      <c r="C102" s="78" t="s">
        <v>286</v>
      </c>
      <c r="D102" s="171">
        <v>50450</v>
      </c>
      <c r="E102" s="171">
        <v>50450</v>
      </c>
      <c r="F102" s="114">
        <v>100</v>
      </c>
      <c r="G102" s="101">
        <v>1</v>
      </c>
      <c r="H102" s="101" t="s">
        <v>61</v>
      </c>
    </row>
    <row r="103" spans="1:8" x14ac:dyDescent="0.2">
      <c r="A103" s="6"/>
      <c r="B103" s="86" t="s">
        <v>268</v>
      </c>
      <c r="C103" s="89" t="s">
        <v>287</v>
      </c>
      <c r="D103" s="175">
        <v>57448.03</v>
      </c>
      <c r="E103" s="175">
        <v>57448.03</v>
      </c>
      <c r="F103" s="117">
        <v>100</v>
      </c>
      <c r="G103" s="104">
        <v>1</v>
      </c>
      <c r="H103" s="104" t="s">
        <v>61</v>
      </c>
    </row>
    <row r="104" spans="1:8" x14ac:dyDescent="0.2">
      <c r="A104" s="6"/>
      <c r="B104" s="75" t="s">
        <v>269</v>
      </c>
      <c r="C104" s="78" t="s">
        <v>288</v>
      </c>
      <c r="D104" s="171">
        <v>34837.649999999994</v>
      </c>
      <c r="E104" s="171">
        <v>34837.65</v>
      </c>
      <c r="F104" s="114">
        <v>100</v>
      </c>
      <c r="G104" s="101">
        <v>6</v>
      </c>
      <c r="H104" s="101">
        <v>221</v>
      </c>
    </row>
    <row r="105" spans="1:8" x14ac:dyDescent="0.2">
      <c r="A105" s="6"/>
      <c r="B105" s="86" t="s">
        <v>270</v>
      </c>
      <c r="C105" s="89" t="s">
        <v>289</v>
      </c>
      <c r="D105" s="175">
        <v>29630.48</v>
      </c>
      <c r="E105" s="175">
        <v>29630.48</v>
      </c>
      <c r="F105" s="117">
        <v>100</v>
      </c>
      <c r="G105" s="104">
        <v>1</v>
      </c>
      <c r="H105" s="104" t="s">
        <v>61</v>
      </c>
    </row>
    <row r="106" spans="1:8" x14ac:dyDescent="0.2">
      <c r="A106" s="6"/>
      <c r="B106" s="75" t="s">
        <v>271</v>
      </c>
      <c r="C106" s="78" t="s">
        <v>290</v>
      </c>
      <c r="D106" s="171">
        <v>30328.41</v>
      </c>
      <c r="E106" s="171">
        <v>30328.41</v>
      </c>
      <c r="F106" s="114">
        <v>100</v>
      </c>
      <c r="G106" s="101">
        <v>2</v>
      </c>
      <c r="H106" s="101" t="s">
        <v>61</v>
      </c>
    </row>
    <row r="107" spans="1:8" x14ac:dyDescent="0.2">
      <c r="A107" s="6"/>
      <c r="B107" s="86" t="s">
        <v>272</v>
      </c>
      <c r="C107" s="89" t="s">
        <v>291</v>
      </c>
      <c r="D107" s="175">
        <v>24931.11</v>
      </c>
      <c r="E107" s="175">
        <v>24931.11</v>
      </c>
      <c r="F107" s="117">
        <v>100</v>
      </c>
      <c r="G107" s="104">
        <v>1</v>
      </c>
      <c r="H107" s="104" t="s">
        <v>61</v>
      </c>
    </row>
    <row r="108" spans="1:8" x14ac:dyDescent="0.2">
      <c r="A108" s="6"/>
      <c r="B108" s="75" t="s">
        <v>273</v>
      </c>
      <c r="C108" s="78" t="s">
        <v>292</v>
      </c>
      <c r="D108" s="171">
        <v>24888.68</v>
      </c>
      <c r="E108" s="171">
        <v>24888.68</v>
      </c>
      <c r="F108" s="114">
        <v>100</v>
      </c>
      <c r="G108" s="101">
        <v>1</v>
      </c>
      <c r="H108" s="101" t="s">
        <v>61</v>
      </c>
    </row>
    <row r="109" spans="1:8" x14ac:dyDescent="0.2">
      <c r="A109" s="6"/>
      <c r="B109" s="86" t="s">
        <v>274</v>
      </c>
      <c r="C109" s="89" t="s">
        <v>293</v>
      </c>
      <c r="D109" s="175">
        <v>13648.7</v>
      </c>
      <c r="E109" s="175">
        <v>13648.7</v>
      </c>
      <c r="F109" s="117">
        <v>100</v>
      </c>
      <c r="G109" s="104">
        <v>1</v>
      </c>
      <c r="H109" s="104" t="s">
        <v>61</v>
      </c>
    </row>
    <row r="110" spans="1:8" x14ac:dyDescent="0.2">
      <c r="A110" s="6"/>
      <c r="B110" s="75" t="s">
        <v>275</v>
      </c>
      <c r="C110" s="78" t="s">
        <v>294</v>
      </c>
      <c r="D110" s="171">
        <v>12003.57</v>
      </c>
      <c r="E110" s="171">
        <v>12003.57</v>
      </c>
      <c r="F110" s="114">
        <v>100</v>
      </c>
      <c r="G110" s="101">
        <v>1</v>
      </c>
      <c r="H110" s="101" t="s">
        <v>61</v>
      </c>
    </row>
    <row r="111" spans="1:8" x14ac:dyDescent="0.2">
      <c r="A111" s="6"/>
      <c r="B111" s="86" t="s">
        <v>276</v>
      </c>
      <c r="C111" s="89" t="s">
        <v>295</v>
      </c>
      <c r="D111" s="175">
        <v>9825.52</v>
      </c>
      <c r="E111" s="175">
        <v>9825.52</v>
      </c>
      <c r="F111" s="117">
        <v>100</v>
      </c>
      <c r="G111" s="104">
        <v>1</v>
      </c>
      <c r="H111" s="104" t="s">
        <v>61</v>
      </c>
    </row>
    <row r="112" spans="1:8" x14ac:dyDescent="0.2">
      <c r="A112" s="6"/>
      <c r="B112" s="75" t="s">
        <v>277</v>
      </c>
      <c r="C112" s="78" t="s">
        <v>296</v>
      </c>
      <c r="D112" s="171">
        <v>42840.91</v>
      </c>
      <c r="E112" s="171">
        <v>42840.91</v>
      </c>
      <c r="F112" s="114">
        <v>100</v>
      </c>
      <c r="G112" s="101">
        <v>1</v>
      </c>
      <c r="H112" s="101" t="s">
        <v>61</v>
      </c>
    </row>
    <row r="113" spans="1:8" x14ac:dyDescent="0.2">
      <c r="A113" s="6"/>
      <c r="B113" s="86" t="s">
        <v>278</v>
      </c>
      <c r="C113" s="89" t="s">
        <v>297</v>
      </c>
      <c r="D113" s="175">
        <v>42328</v>
      </c>
      <c r="E113" s="175">
        <v>42328</v>
      </c>
      <c r="F113" s="117">
        <v>100</v>
      </c>
      <c r="G113" s="104">
        <v>1</v>
      </c>
      <c r="H113" s="104" t="s">
        <v>61</v>
      </c>
    </row>
    <row r="114" spans="1:8" x14ac:dyDescent="0.2">
      <c r="A114" s="6"/>
      <c r="B114" s="75" t="s">
        <v>279</v>
      </c>
      <c r="C114" s="78" t="s">
        <v>298</v>
      </c>
      <c r="D114" s="171">
        <v>23584.720000000001</v>
      </c>
      <c r="E114" s="171">
        <v>23584.720000000001</v>
      </c>
      <c r="F114" s="114">
        <v>100</v>
      </c>
      <c r="G114" s="101">
        <v>1</v>
      </c>
      <c r="H114" s="101" t="s">
        <v>61</v>
      </c>
    </row>
    <row r="115" spans="1:8" x14ac:dyDescent="0.2">
      <c r="A115" s="6"/>
      <c r="B115" s="86" t="s">
        <v>280</v>
      </c>
      <c r="C115" s="89" t="s">
        <v>299</v>
      </c>
      <c r="D115" s="175">
        <v>9397.3799999999992</v>
      </c>
      <c r="E115" s="175">
        <v>9397.3799999999992</v>
      </c>
      <c r="F115" s="117">
        <v>100</v>
      </c>
      <c r="G115" s="104">
        <v>1</v>
      </c>
      <c r="H115" s="104" t="s">
        <v>61</v>
      </c>
    </row>
    <row r="116" spans="1:8" ht="15.6" thickBot="1" x14ac:dyDescent="0.25">
      <c r="A116" s="6"/>
      <c r="B116" s="87" t="s">
        <v>281</v>
      </c>
      <c r="C116" s="90" t="s">
        <v>300</v>
      </c>
      <c r="D116" s="176">
        <v>4592</v>
      </c>
      <c r="E116" s="176">
        <v>4592</v>
      </c>
      <c r="F116" s="118">
        <v>100</v>
      </c>
      <c r="G116" s="105">
        <v>1</v>
      </c>
      <c r="H116" s="105" t="s">
        <v>61</v>
      </c>
    </row>
    <row r="117" spans="1:8" ht="15.6" thickTop="1" x14ac:dyDescent="0.2">
      <c r="A117" s="6"/>
      <c r="B117" s="91" t="s">
        <v>301</v>
      </c>
      <c r="C117" s="93" t="s">
        <v>449</v>
      </c>
      <c r="D117" s="177">
        <v>2950.1099999999997</v>
      </c>
      <c r="E117" s="177">
        <v>2903.9</v>
      </c>
      <c r="F117" s="119">
        <v>98.433617729508398</v>
      </c>
      <c r="G117" s="106">
        <v>1</v>
      </c>
      <c r="H117" s="106">
        <v>39</v>
      </c>
    </row>
    <row r="118" spans="1:8" x14ac:dyDescent="0.2">
      <c r="A118" s="6"/>
      <c r="B118" s="75" t="s">
        <v>302</v>
      </c>
      <c r="C118" s="78" t="s">
        <v>450</v>
      </c>
      <c r="D118" s="171">
        <v>1151.3399999999999</v>
      </c>
      <c r="E118" s="171">
        <v>1129.5</v>
      </c>
      <c r="F118" s="114">
        <v>98.103079889520046</v>
      </c>
      <c r="G118" s="101">
        <v>1</v>
      </c>
      <c r="H118" s="101">
        <v>8</v>
      </c>
    </row>
    <row r="119" spans="1:8" x14ac:dyDescent="0.2">
      <c r="A119" s="6"/>
      <c r="B119" s="91" t="s">
        <v>303</v>
      </c>
      <c r="C119" s="93" t="s">
        <v>451</v>
      </c>
      <c r="D119" s="177">
        <v>958.98</v>
      </c>
      <c r="E119" s="177">
        <v>958.98</v>
      </c>
      <c r="F119" s="119">
        <v>100</v>
      </c>
      <c r="G119" s="106">
        <v>1</v>
      </c>
      <c r="H119" s="106">
        <v>5</v>
      </c>
    </row>
    <row r="120" spans="1:8" x14ac:dyDescent="0.2">
      <c r="A120" s="6"/>
      <c r="B120" s="75" t="s">
        <v>304</v>
      </c>
      <c r="C120" s="78" t="s">
        <v>452</v>
      </c>
      <c r="D120" s="171">
        <v>638.70000000000005</v>
      </c>
      <c r="E120" s="171">
        <v>638.70000000000005</v>
      </c>
      <c r="F120" s="114">
        <v>100</v>
      </c>
      <c r="G120" s="101">
        <v>1</v>
      </c>
      <c r="H120" s="101">
        <v>6</v>
      </c>
    </row>
    <row r="121" spans="1:8" x14ac:dyDescent="0.2">
      <c r="A121" s="6"/>
      <c r="B121" s="91" t="s">
        <v>305</v>
      </c>
      <c r="C121" s="93" t="s">
        <v>453</v>
      </c>
      <c r="D121" s="177">
        <v>934.39</v>
      </c>
      <c r="E121" s="177">
        <v>934.39</v>
      </c>
      <c r="F121" s="119">
        <v>100</v>
      </c>
      <c r="G121" s="106">
        <v>1</v>
      </c>
      <c r="H121" s="106">
        <v>6</v>
      </c>
    </row>
    <row r="122" spans="1:8" x14ac:dyDescent="0.2">
      <c r="A122" s="6"/>
      <c r="B122" s="75" t="s">
        <v>306</v>
      </c>
      <c r="C122" s="78" t="s">
        <v>454</v>
      </c>
      <c r="D122" s="171">
        <v>855.23</v>
      </c>
      <c r="E122" s="171">
        <v>834.06</v>
      </c>
      <c r="F122" s="114">
        <v>97.524642493832062</v>
      </c>
      <c r="G122" s="101">
        <v>1</v>
      </c>
      <c r="H122" s="101">
        <v>7</v>
      </c>
    </row>
    <row r="123" spans="1:8" x14ac:dyDescent="0.2">
      <c r="A123" s="6"/>
      <c r="B123" s="91" t="s">
        <v>307</v>
      </c>
      <c r="C123" s="93" t="s">
        <v>455</v>
      </c>
      <c r="D123" s="177">
        <v>3055.21</v>
      </c>
      <c r="E123" s="177">
        <v>2888.1</v>
      </c>
      <c r="F123" s="119">
        <v>94.530326884240353</v>
      </c>
      <c r="G123" s="106">
        <v>1</v>
      </c>
      <c r="H123" s="106">
        <v>16</v>
      </c>
    </row>
    <row r="124" spans="1:8" x14ac:dyDescent="0.2">
      <c r="A124" s="6"/>
      <c r="B124" s="75" t="s">
        <v>308</v>
      </c>
      <c r="C124" s="78" t="s">
        <v>456</v>
      </c>
      <c r="D124" s="171">
        <v>1793.43</v>
      </c>
      <c r="E124" s="171">
        <v>1793.43</v>
      </c>
      <c r="F124" s="114">
        <v>100</v>
      </c>
      <c r="G124" s="101">
        <v>1</v>
      </c>
      <c r="H124" s="101">
        <v>3</v>
      </c>
    </row>
    <row r="125" spans="1:8" x14ac:dyDescent="0.2">
      <c r="A125" s="6"/>
      <c r="B125" s="91" t="s">
        <v>309</v>
      </c>
      <c r="C125" s="93" t="s">
        <v>457</v>
      </c>
      <c r="D125" s="177">
        <v>1450.91</v>
      </c>
      <c r="E125" s="177">
        <v>1406.51</v>
      </c>
      <c r="F125" s="119">
        <v>96.939851541446401</v>
      </c>
      <c r="G125" s="106">
        <v>1</v>
      </c>
      <c r="H125" s="106">
        <v>7</v>
      </c>
    </row>
    <row r="126" spans="1:8" x14ac:dyDescent="0.2">
      <c r="A126" s="6"/>
      <c r="B126" s="75" t="s">
        <v>310</v>
      </c>
      <c r="C126" s="78" t="s">
        <v>458</v>
      </c>
      <c r="D126" s="171">
        <v>1102.2</v>
      </c>
      <c r="E126" s="171">
        <v>1080.79</v>
      </c>
      <c r="F126" s="114">
        <v>98.057521320994368</v>
      </c>
      <c r="G126" s="101">
        <v>1</v>
      </c>
      <c r="H126" s="101">
        <v>9</v>
      </c>
    </row>
    <row r="127" spans="1:8" x14ac:dyDescent="0.2">
      <c r="A127" s="6"/>
      <c r="B127" s="91" t="s">
        <v>311</v>
      </c>
      <c r="C127" s="93" t="s">
        <v>459</v>
      </c>
      <c r="D127" s="177">
        <v>1277.82</v>
      </c>
      <c r="E127" s="177">
        <v>1231.42</v>
      </c>
      <c r="F127" s="119">
        <v>96.368815639135406</v>
      </c>
      <c r="G127" s="106">
        <v>1</v>
      </c>
      <c r="H127" s="106">
        <v>7</v>
      </c>
    </row>
    <row r="128" spans="1:8" x14ac:dyDescent="0.2">
      <c r="A128" s="6"/>
      <c r="B128" s="75" t="s">
        <v>312</v>
      </c>
      <c r="C128" s="78" t="s">
        <v>460</v>
      </c>
      <c r="D128" s="171">
        <v>1541.64</v>
      </c>
      <c r="E128" s="171">
        <v>1500.42</v>
      </c>
      <c r="F128" s="114">
        <v>97.326224021172266</v>
      </c>
      <c r="G128" s="101">
        <v>1</v>
      </c>
      <c r="H128" s="101">
        <v>8</v>
      </c>
    </row>
    <row r="129" spans="1:8" x14ac:dyDescent="0.2">
      <c r="A129" s="6"/>
      <c r="B129" s="91" t="s">
        <v>313</v>
      </c>
      <c r="C129" s="93" t="s">
        <v>461</v>
      </c>
      <c r="D129" s="177">
        <v>4051.72</v>
      </c>
      <c r="E129" s="177">
        <v>3951.91</v>
      </c>
      <c r="F129" s="119">
        <v>97.536601739508157</v>
      </c>
      <c r="G129" s="106">
        <v>1</v>
      </c>
      <c r="H129" s="106">
        <v>26</v>
      </c>
    </row>
    <row r="130" spans="1:8" x14ac:dyDescent="0.2">
      <c r="A130" s="6"/>
      <c r="B130" s="75" t="s">
        <v>314</v>
      </c>
      <c r="C130" s="78" t="s">
        <v>462</v>
      </c>
      <c r="D130" s="171">
        <v>752.09</v>
      </c>
      <c r="E130" s="171">
        <v>730.85</v>
      </c>
      <c r="F130" s="114">
        <v>97.175869909186403</v>
      </c>
      <c r="G130" s="101">
        <v>1</v>
      </c>
      <c r="H130" s="101">
        <v>3</v>
      </c>
    </row>
    <row r="131" spans="1:8" x14ac:dyDescent="0.2">
      <c r="A131" s="6"/>
      <c r="B131" s="91" t="s">
        <v>315</v>
      </c>
      <c r="C131" s="93" t="s">
        <v>463</v>
      </c>
      <c r="D131" s="177">
        <v>1209.56</v>
      </c>
      <c r="E131" s="177">
        <v>1209.56</v>
      </c>
      <c r="F131" s="119">
        <v>100</v>
      </c>
      <c r="G131" s="106">
        <v>1</v>
      </c>
      <c r="H131" s="106">
        <v>10</v>
      </c>
    </row>
    <row r="132" spans="1:8" x14ac:dyDescent="0.2">
      <c r="A132" s="6"/>
      <c r="B132" s="75" t="s">
        <v>316</v>
      </c>
      <c r="C132" s="78" t="s">
        <v>464</v>
      </c>
      <c r="D132" s="171">
        <v>830.55</v>
      </c>
      <c r="E132" s="171">
        <v>830.55</v>
      </c>
      <c r="F132" s="114">
        <v>100</v>
      </c>
      <c r="G132" s="101">
        <v>1</v>
      </c>
      <c r="H132" s="101">
        <v>5</v>
      </c>
    </row>
    <row r="133" spans="1:8" x14ac:dyDescent="0.2">
      <c r="A133" s="6"/>
      <c r="B133" s="91" t="s">
        <v>317</v>
      </c>
      <c r="C133" s="93" t="s">
        <v>465</v>
      </c>
      <c r="D133" s="177">
        <v>1191.08</v>
      </c>
      <c r="E133" s="177">
        <v>1191.08</v>
      </c>
      <c r="F133" s="119">
        <v>100</v>
      </c>
      <c r="G133" s="106">
        <v>1</v>
      </c>
      <c r="H133" s="106">
        <v>8</v>
      </c>
    </row>
    <row r="134" spans="1:8" x14ac:dyDescent="0.2">
      <c r="A134" s="6"/>
      <c r="B134" s="75" t="s">
        <v>318</v>
      </c>
      <c r="C134" s="78" t="s">
        <v>466</v>
      </c>
      <c r="D134" s="171">
        <v>2222.0499999999993</v>
      </c>
      <c r="E134" s="171">
        <v>2222.0500000000002</v>
      </c>
      <c r="F134" s="114">
        <v>100.00000000000004</v>
      </c>
      <c r="G134" s="101">
        <v>1</v>
      </c>
      <c r="H134" s="101">
        <v>14</v>
      </c>
    </row>
    <row r="135" spans="1:8" x14ac:dyDescent="0.2">
      <c r="A135" s="6"/>
      <c r="B135" s="91" t="s">
        <v>319</v>
      </c>
      <c r="C135" s="93" t="s">
        <v>467</v>
      </c>
      <c r="D135" s="177">
        <v>2685.39</v>
      </c>
      <c r="E135" s="177">
        <v>2685.39</v>
      </c>
      <c r="F135" s="119">
        <v>100</v>
      </c>
      <c r="G135" s="106">
        <v>1</v>
      </c>
      <c r="H135" s="106">
        <v>18</v>
      </c>
    </row>
    <row r="136" spans="1:8" x14ac:dyDescent="0.2">
      <c r="A136" s="6"/>
      <c r="B136" s="75" t="s">
        <v>320</v>
      </c>
      <c r="C136" s="78" t="s">
        <v>468</v>
      </c>
      <c r="D136" s="171">
        <v>3118.12</v>
      </c>
      <c r="E136" s="171">
        <v>3039.9</v>
      </c>
      <c r="F136" s="114">
        <v>97.491437148025099</v>
      </c>
      <c r="G136" s="101">
        <v>1</v>
      </c>
      <c r="H136" s="101">
        <v>18</v>
      </c>
    </row>
    <row r="137" spans="1:8" x14ac:dyDescent="0.2">
      <c r="A137" s="6"/>
      <c r="B137" s="91" t="s">
        <v>321</v>
      </c>
      <c r="C137" s="93" t="s">
        <v>469</v>
      </c>
      <c r="D137" s="177">
        <v>4872.17</v>
      </c>
      <c r="E137" s="177">
        <v>4872.17</v>
      </c>
      <c r="F137" s="119">
        <v>100</v>
      </c>
      <c r="G137" s="106">
        <v>1</v>
      </c>
      <c r="H137" s="106">
        <v>15</v>
      </c>
    </row>
    <row r="138" spans="1:8" x14ac:dyDescent="0.2">
      <c r="A138" s="6"/>
      <c r="B138" s="75" t="s">
        <v>322</v>
      </c>
      <c r="C138" s="78" t="s">
        <v>470</v>
      </c>
      <c r="D138" s="171">
        <v>2219.7399999999971</v>
      </c>
      <c r="E138" s="171">
        <v>2163.0100000000002</v>
      </c>
      <c r="F138" s="114">
        <v>97.444295277825461</v>
      </c>
      <c r="G138" s="101">
        <v>1</v>
      </c>
      <c r="H138" s="101">
        <v>21</v>
      </c>
    </row>
    <row r="139" spans="1:8" x14ac:dyDescent="0.2">
      <c r="A139" s="6"/>
      <c r="B139" s="91" t="s">
        <v>323</v>
      </c>
      <c r="C139" s="93" t="s">
        <v>471</v>
      </c>
      <c r="D139" s="177">
        <v>1222.1300000000001</v>
      </c>
      <c r="E139" s="177">
        <v>1156.53</v>
      </c>
      <c r="F139" s="119">
        <v>94.632322257043029</v>
      </c>
      <c r="G139" s="106">
        <v>1</v>
      </c>
      <c r="H139" s="106">
        <v>7</v>
      </c>
    </row>
    <row r="140" spans="1:8" x14ac:dyDescent="0.2">
      <c r="A140" s="6"/>
      <c r="B140" s="75" t="s">
        <v>324</v>
      </c>
      <c r="C140" s="78" t="s">
        <v>472</v>
      </c>
      <c r="D140" s="171">
        <v>1062.05</v>
      </c>
      <c r="E140" s="171">
        <v>1011.05</v>
      </c>
      <c r="F140" s="114">
        <v>95.197966197448338</v>
      </c>
      <c r="G140" s="101">
        <v>1</v>
      </c>
      <c r="H140" s="101">
        <v>5</v>
      </c>
    </row>
    <row r="141" spans="1:8" x14ac:dyDescent="0.2">
      <c r="A141" s="6"/>
      <c r="B141" s="91" t="s">
        <v>325</v>
      </c>
      <c r="C141" s="93" t="s">
        <v>473</v>
      </c>
      <c r="D141" s="177">
        <v>1107.3599999999999</v>
      </c>
      <c r="E141" s="177">
        <v>1107.3599999999999</v>
      </c>
      <c r="F141" s="119">
        <v>100</v>
      </c>
      <c r="G141" s="106">
        <v>1</v>
      </c>
      <c r="H141" s="106">
        <v>8</v>
      </c>
    </row>
    <row r="142" spans="1:8" x14ac:dyDescent="0.2">
      <c r="A142" s="6"/>
      <c r="B142" s="75" t="s">
        <v>326</v>
      </c>
      <c r="C142" s="78" t="s">
        <v>474</v>
      </c>
      <c r="D142" s="171">
        <v>1905.39</v>
      </c>
      <c r="E142" s="171">
        <v>1776.71</v>
      </c>
      <c r="F142" s="114">
        <v>93.246526957735682</v>
      </c>
      <c r="G142" s="101">
        <v>1</v>
      </c>
      <c r="H142" s="101">
        <v>9</v>
      </c>
    </row>
    <row r="143" spans="1:8" x14ac:dyDescent="0.2">
      <c r="A143" s="6"/>
      <c r="B143" s="91" t="s">
        <v>327</v>
      </c>
      <c r="C143" s="93" t="s">
        <v>475</v>
      </c>
      <c r="D143" s="177">
        <v>650.6</v>
      </c>
      <c r="E143" s="177">
        <v>650.6</v>
      </c>
      <c r="F143" s="119">
        <v>100</v>
      </c>
      <c r="G143" s="106">
        <v>1</v>
      </c>
      <c r="H143" s="106">
        <v>3</v>
      </c>
    </row>
    <row r="144" spans="1:8" x14ac:dyDescent="0.2">
      <c r="A144" s="6"/>
      <c r="B144" s="75" t="s">
        <v>328</v>
      </c>
      <c r="C144" s="78" t="s">
        <v>476</v>
      </c>
      <c r="D144" s="171">
        <v>439.56</v>
      </c>
      <c r="E144" s="171">
        <v>414.02</v>
      </c>
      <c r="F144" s="114">
        <v>94.189644189644184</v>
      </c>
      <c r="G144" s="101">
        <v>1</v>
      </c>
      <c r="H144" s="101">
        <v>2</v>
      </c>
    </row>
    <row r="145" spans="1:8" x14ac:dyDescent="0.2">
      <c r="A145" s="6"/>
      <c r="B145" s="91" t="s">
        <v>329</v>
      </c>
      <c r="C145" s="93" t="s">
        <v>477</v>
      </c>
      <c r="D145" s="177">
        <v>1184.81</v>
      </c>
      <c r="E145" s="177">
        <v>1184.81</v>
      </c>
      <c r="F145" s="119">
        <v>100</v>
      </c>
      <c r="G145" s="106">
        <v>1</v>
      </c>
      <c r="H145" s="106">
        <v>7</v>
      </c>
    </row>
    <row r="146" spans="1:8" x14ac:dyDescent="0.2">
      <c r="A146" s="6"/>
      <c r="B146" s="75" t="s">
        <v>330</v>
      </c>
      <c r="C146" s="78" t="s">
        <v>478</v>
      </c>
      <c r="D146" s="171">
        <v>1277.04</v>
      </c>
      <c r="E146" s="171">
        <v>1277.04</v>
      </c>
      <c r="F146" s="114">
        <v>100</v>
      </c>
      <c r="G146" s="101">
        <v>1</v>
      </c>
      <c r="H146" s="101">
        <v>7</v>
      </c>
    </row>
    <row r="147" spans="1:8" x14ac:dyDescent="0.2">
      <c r="A147" s="6"/>
      <c r="B147" s="91" t="s">
        <v>331</v>
      </c>
      <c r="C147" s="93" t="s">
        <v>479</v>
      </c>
      <c r="D147" s="177">
        <v>793.87</v>
      </c>
      <c r="E147" s="177">
        <v>793.87</v>
      </c>
      <c r="F147" s="119">
        <v>100</v>
      </c>
      <c r="G147" s="106">
        <v>1</v>
      </c>
      <c r="H147" s="106">
        <v>6</v>
      </c>
    </row>
    <row r="148" spans="1:8" x14ac:dyDescent="0.2">
      <c r="A148" s="6"/>
      <c r="B148" s="75" t="s">
        <v>332</v>
      </c>
      <c r="C148" s="78" t="s">
        <v>480</v>
      </c>
      <c r="D148" s="171">
        <v>2087.6999999999998</v>
      </c>
      <c r="E148" s="171">
        <v>2065.69</v>
      </c>
      <c r="F148" s="114">
        <v>98.945729750443078</v>
      </c>
      <c r="G148" s="101">
        <v>1</v>
      </c>
      <c r="H148" s="101">
        <v>17</v>
      </c>
    </row>
    <row r="149" spans="1:8" x14ac:dyDescent="0.2">
      <c r="A149" s="6"/>
      <c r="B149" s="91" t="s">
        <v>333</v>
      </c>
      <c r="C149" s="93" t="s">
        <v>481</v>
      </c>
      <c r="D149" s="177">
        <v>1444.4</v>
      </c>
      <c r="E149" s="177">
        <v>1444.4</v>
      </c>
      <c r="F149" s="119">
        <v>100</v>
      </c>
      <c r="G149" s="106">
        <v>1</v>
      </c>
      <c r="H149" s="106">
        <v>7</v>
      </c>
    </row>
    <row r="150" spans="1:8" x14ac:dyDescent="0.2">
      <c r="A150" s="6"/>
      <c r="B150" s="75" t="s">
        <v>334</v>
      </c>
      <c r="C150" s="78" t="s">
        <v>482</v>
      </c>
      <c r="D150" s="171">
        <v>1302.42</v>
      </c>
      <c r="E150" s="171">
        <v>1275.8399999999999</v>
      </c>
      <c r="F150" s="114">
        <v>97.959183673469369</v>
      </c>
      <c r="G150" s="101">
        <v>1</v>
      </c>
      <c r="H150" s="101">
        <v>10</v>
      </c>
    </row>
    <row r="151" spans="1:8" x14ac:dyDescent="0.2">
      <c r="A151" s="6"/>
      <c r="B151" s="91" t="s">
        <v>335</v>
      </c>
      <c r="C151" s="93" t="s">
        <v>483</v>
      </c>
      <c r="D151" s="177">
        <v>1008.39</v>
      </c>
      <c r="E151" s="177">
        <v>1008.39</v>
      </c>
      <c r="F151" s="119">
        <v>100</v>
      </c>
      <c r="G151" s="106">
        <v>1</v>
      </c>
      <c r="H151" s="106">
        <v>5</v>
      </c>
    </row>
    <row r="152" spans="1:8" x14ac:dyDescent="0.2">
      <c r="A152" s="6"/>
      <c r="B152" s="75" t="s">
        <v>336</v>
      </c>
      <c r="C152" s="78" t="s">
        <v>484</v>
      </c>
      <c r="D152" s="171">
        <v>655.27</v>
      </c>
      <c r="E152" s="171">
        <v>655.27</v>
      </c>
      <c r="F152" s="114">
        <v>100</v>
      </c>
      <c r="G152" s="101">
        <v>1</v>
      </c>
      <c r="H152" s="101">
        <v>3</v>
      </c>
    </row>
    <row r="153" spans="1:8" x14ac:dyDescent="0.2">
      <c r="A153" s="6"/>
      <c r="B153" s="91" t="s">
        <v>337</v>
      </c>
      <c r="C153" s="93" t="s">
        <v>485</v>
      </c>
      <c r="D153" s="177">
        <v>453.77</v>
      </c>
      <c r="E153" s="177">
        <v>453.77</v>
      </c>
      <c r="F153" s="119">
        <v>100</v>
      </c>
      <c r="G153" s="106">
        <v>1</v>
      </c>
      <c r="H153" s="106">
        <v>3</v>
      </c>
    </row>
    <row r="154" spans="1:8" x14ac:dyDescent="0.2">
      <c r="A154" s="6"/>
      <c r="B154" s="75" t="s">
        <v>338</v>
      </c>
      <c r="C154" s="78" t="s">
        <v>486</v>
      </c>
      <c r="D154" s="171">
        <v>2955.74</v>
      </c>
      <c r="E154" s="171">
        <v>2904.8</v>
      </c>
      <c r="F154" s="114">
        <v>98.276573717580035</v>
      </c>
      <c r="G154" s="101">
        <v>1</v>
      </c>
      <c r="H154" s="101">
        <v>17</v>
      </c>
    </row>
    <row r="155" spans="1:8" x14ac:dyDescent="0.2">
      <c r="A155" s="6"/>
      <c r="B155" s="91" t="s">
        <v>339</v>
      </c>
      <c r="C155" s="93" t="s">
        <v>487</v>
      </c>
      <c r="D155" s="177">
        <v>1464.14</v>
      </c>
      <c r="E155" s="177">
        <v>1464.14</v>
      </c>
      <c r="F155" s="119">
        <v>100</v>
      </c>
      <c r="G155" s="106">
        <v>1</v>
      </c>
      <c r="H155" s="106">
        <v>12</v>
      </c>
    </row>
    <row r="156" spans="1:8" x14ac:dyDescent="0.2">
      <c r="A156" s="6"/>
      <c r="B156" s="75" t="s">
        <v>340</v>
      </c>
      <c r="C156" s="78" t="s">
        <v>488</v>
      </c>
      <c r="D156" s="171">
        <v>1109.8699999999999</v>
      </c>
      <c r="E156" s="171">
        <v>1079.71</v>
      </c>
      <c r="F156" s="114">
        <v>97.28256462468579</v>
      </c>
      <c r="G156" s="101">
        <v>1</v>
      </c>
      <c r="H156" s="101">
        <v>11</v>
      </c>
    </row>
    <row r="157" spans="1:8" x14ac:dyDescent="0.2">
      <c r="A157" s="6"/>
      <c r="B157" s="91" t="s">
        <v>341</v>
      </c>
      <c r="C157" s="93" t="s">
        <v>489</v>
      </c>
      <c r="D157" s="177">
        <v>2393.4499999999998</v>
      </c>
      <c r="E157" s="177">
        <v>2233.4899999999998</v>
      </c>
      <c r="F157" s="119">
        <v>93.316760325053792</v>
      </c>
      <c r="G157" s="106">
        <v>1</v>
      </c>
      <c r="H157" s="106">
        <v>37</v>
      </c>
    </row>
    <row r="158" spans="1:8" x14ac:dyDescent="0.2">
      <c r="A158" s="6"/>
      <c r="B158" s="75" t="s">
        <v>342</v>
      </c>
      <c r="C158" s="78" t="s">
        <v>490</v>
      </c>
      <c r="D158" s="171">
        <v>4524</v>
      </c>
      <c r="E158" s="171">
        <v>4252.2700000000004</v>
      </c>
      <c r="F158" s="114">
        <v>93.993589743589752</v>
      </c>
      <c r="G158" s="101">
        <v>1</v>
      </c>
      <c r="H158" s="101">
        <v>21</v>
      </c>
    </row>
    <row r="159" spans="1:8" x14ac:dyDescent="0.2">
      <c r="A159" s="6"/>
      <c r="B159" s="91" t="s">
        <v>343</v>
      </c>
      <c r="C159" s="93" t="s">
        <v>491</v>
      </c>
      <c r="D159" s="177">
        <v>3600.61</v>
      </c>
      <c r="E159" s="177">
        <v>3475.87</v>
      </c>
      <c r="F159" s="119">
        <v>96.535587025531783</v>
      </c>
      <c r="G159" s="106">
        <v>1</v>
      </c>
      <c r="H159" s="106">
        <v>42</v>
      </c>
    </row>
    <row r="160" spans="1:8" x14ac:dyDescent="0.2">
      <c r="A160" s="6"/>
      <c r="B160" s="75" t="s">
        <v>344</v>
      </c>
      <c r="C160" s="78" t="s">
        <v>492</v>
      </c>
      <c r="D160" s="171">
        <v>5926.17</v>
      </c>
      <c r="E160" s="171">
        <v>5781.73</v>
      </c>
      <c r="F160" s="114">
        <v>97.562675387307479</v>
      </c>
      <c r="G160" s="101">
        <v>1</v>
      </c>
      <c r="H160" s="101">
        <v>41</v>
      </c>
    </row>
    <row r="161" spans="1:8" x14ac:dyDescent="0.2">
      <c r="A161" s="6"/>
      <c r="B161" s="91" t="s">
        <v>345</v>
      </c>
      <c r="C161" s="93" t="s">
        <v>493</v>
      </c>
      <c r="D161" s="177">
        <v>2026.44</v>
      </c>
      <c r="E161" s="177">
        <v>1873.56</v>
      </c>
      <c r="F161" s="119">
        <v>92.455735180908377</v>
      </c>
      <c r="G161" s="106">
        <v>1</v>
      </c>
      <c r="H161" s="106">
        <v>10</v>
      </c>
    </row>
    <row r="162" spans="1:8" x14ac:dyDescent="0.2">
      <c r="A162" s="6"/>
      <c r="B162" s="75" t="s">
        <v>346</v>
      </c>
      <c r="C162" s="78" t="s">
        <v>494</v>
      </c>
      <c r="D162" s="171">
        <v>662.58</v>
      </c>
      <c r="E162" s="171">
        <v>638.07000000000005</v>
      </c>
      <c r="F162" s="114">
        <v>96.300824051435299</v>
      </c>
      <c r="G162" s="101">
        <v>1</v>
      </c>
      <c r="H162" s="101">
        <v>4</v>
      </c>
    </row>
    <row r="163" spans="1:8" x14ac:dyDescent="0.2">
      <c r="A163" s="6"/>
      <c r="B163" s="91" t="s">
        <v>347</v>
      </c>
      <c r="C163" s="93" t="s">
        <v>495</v>
      </c>
      <c r="D163" s="177">
        <v>1069.82</v>
      </c>
      <c r="E163" s="177">
        <v>1069.82</v>
      </c>
      <c r="F163" s="119">
        <v>100</v>
      </c>
      <c r="G163" s="106">
        <v>1</v>
      </c>
      <c r="H163" s="106">
        <v>5</v>
      </c>
    </row>
    <row r="164" spans="1:8" x14ac:dyDescent="0.2">
      <c r="A164" s="6"/>
      <c r="B164" s="75" t="s">
        <v>348</v>
      </c>
      <c r="C164" s="78" t="s">
        <v>496</v>
      </c>
      <c r="D164" s="171">
        <v>1759.11</v>
      </c>
      <c r="E164" s="171">
        <v>1759.11</v>
      </c>
      <c r="F164" s="114">
        <v>100</v>
      </c>
      <c r="G164" s="101">
        <v>1</v>
      </c>
      <c r="H164" s="101">
        <v>10</v>
      </c>
    </row>
    <row r="165" spans="1:8" x14ac:dyDescent="0.2">
      <c r="A165" s="6"/>
      <c r="B165" s="91" t="s">
        <v>349</v>
      </c>
      <c r="C165" s="93" t="s">
        <v>497</v>
      </c>
      <c r="D165" s="177">
        <v>517.53</v>
      </c>
      <c r="E165" s="177">
        <v>500.06</v>
      </c>
      <c r="F165" s="119">
        <v>96.624350279210873</v>
      </c>
      <c r="G165" s="106">
        <v>1</v>
      </c>
      <c r="H165" s="106">
        <v>2</v>
      </c>
    </row>
    <row r="166" spans="1:8" x14ac:dyDescent="0.2">
      <c r="A166" s="6"/>
      <c r="B166" s="75" t="s">
        <v>350</v>
      </c>
      <c r="C166" s="78" t="s">
        <v>498</v>
      </c>
      <c r="D166" s="171">
        <v>1459.86</v>
      </c>
      <c r="E166" s="171">
        <v>1459.86</v>
      </c>
      <c r="F166" s="114">
        <v>100</v>
      </c>
      <c r="G166" s="101">
        <v>1</v>
      </c>
      <c r="H166" s="101">
        <v>7</v>
      </c>
    </row>
    <row r="167" spans="1:8" x14ac:dyDescent="0.2">
      <c r="A167" s="6"/>
      <c r="B167" s="91" t="s">
        <v>351</v>
      </c>
      <c r="C167" s="93" t="s">
        <v>499</v>
      </c>
      <c r="D167" s="177">
        <v>1162.55</v>
      </c>
      <c r="E167" s="177">
        <v>1137.23</v>
      </c>
      <c r="F167" s="119">
        <v>97.822029160036124</v>
      </c>
      <c r="G167" s="106">
        <v>1</v>
      </c>
      <c r="H167" s="106">
        <v>6</v>
      </c>
    </row>
    <row r="168" spans="1:8" x14ac:dyDescent="0.2">
      <c r="A168" s="6"/>
      <c r="B168" s="75" t="s">
        <v>352</v>
      </c>
      <c r="C168" s="78" t="s">
        <v>500</v>
      </c>
      <c r="D168" s="171">
        <v>578.17999999999995</v>
      </c>
      <c r="E168" s="171">
        <v>578.17999999999995</v>
      </c>
      <c r="F168" s="114">
        <v>100</v>
      </c>
      <c r="G168" s="101">
        <v>1</v>
      </c>
      <c r="H168" s="101">
        <v>3</v>
      </c>
    </row>
    <row r="169" spans="1:8" x14ac:dyDescent="0.2">
      <c r="A169" s="6"/>
      <c r="B169" s="91" t="s">
        <v>353</v>
      </c>
      <c r="C169" s="93" t="s">
        <v>501</v>
      </c>
      <c r="D169" s="177">
        <v>507.11</v>
      </c>
      <c r="E169" s="177">
        <v>507.11</v>
      </c>
      <c r="F169" s="119">
        <v>100</v>
      </c>
      <c r="G169" s="106">
        <v>1</v>
      </c>
      <c r="H169" s="106">
        <v>2</v>
      </c>
    </row>
    <row r="170" spans="1:8" x14ac:dyDescent="0.2">
      <c r="A170" s="6"/>
      <c r="B170" s="75" t="s">
        <v>354</v>
      </c>
      <c r="C170" s="78" t="s">
        <v>502</v>
      </c>
      <c r="D170" s="171">
        <v>1053.3900000000001</v>
      </c>
      <c r="E170" s="171">
        <v>1012.18</v>
      </c>
      <c r="F170" s="114">
        <v>96.087868690608403</v>
      </c>
      <c r="G170" s="101">
        <v>1</v>
      </c>
      <c r="H170" s="101">
        <v>4</v>
      </c>
    </row>
    <row r="171" spans="1:8" x14ac:dyDescent="0.2">
      <c r="A171" s="6"/>
      <c r="B171" s="91" t="s">
        <v>355</v>
      </c>
      <c r="C171" s="93" t="s">
        <v>503</v>
      </c>
      <c r="D171" s="177">
        <v>1755.52</v>
      </c>
      <c r="E171" s="177">
        <v>1703.96</v>
      </c>
      <c r="F171" s="119">
        <v>97.062978490703614</v>
      </c>
      <c r="G171" s="106">
        <v>1</v>
      </c>
      <c r="H171" s="106">
        <v>6</v>
      </c>
    </row>
    <row r="172" spans="1:8" x14ac:dyDescent="0.2">
      <c r="A172" s="6"/>
      <c r="B172" s="75" t="s">
        <v>356</v>
      </c>
      <c r="C172" s="78" t="s">
        <v>504</v>
      </c>
      <c r="D172" s="171">
        <v>2853.82</v>
      </c>
      <c r="E172" s="171">
        <v>2794.83</v>
      </c>
      <c r="F172" s="114">
        <v>97.932946016216846</v>
      </c>
      <c r="G172" s="101">
        <v>1</v>
      </c>
      <c r="H172" s="101">
        <v>23</v>
      </c>
    </row>
    <row r="173" spans="1:8" x14ac:dyDescent="0.2">
      <c r="A173" s="6"/>
      <c r="B173" s="91" t="s">
        <v>357</v>
      </c>
      <c r="C173" s="93" t="s">
        <v>505</v>
      </c>
      <c r="D173" s="177">
        <v>1018.72</v>
      </c>
      <c r="E173" s="177">
        <v>988.28</v>
      </c>
      <c r="F173" s="119">
        <v>97.011936547824718</v>
      </c>
      <c r="G173" s="106">
        <v>1</v>
      </c>
      <c r="H173" s="106">
        <v>4</v>
      </c>
    </row>
    <row r="174" spans="1:8" x14ac:dyDescent="0.2">
      <c r="A174" s="6"/>
      <c r="B174" s="75" t="s">
        <v>358</v>
      </c>
      <c r="C174" s="78" t="s">
        <v>506</v>
      </c>
      <c r="D174" s="171">
        <v>1774.0100000000002</v>
      </c>
      <c r="E174" s="171">
        <v>1706.63</v>
      </c>
      <c r="F174" s="114">
        <v>96.201825243375168</v>
      </c>
      <c r="G174" s="101">
        <v>1</v>
      </c>
      <c r="H174" s="101">
        <v>10</v>
      </c>
    </row>
    <row r="175" spans="1:8" x14ac:dyDescent="0.2">
      <c r="A175" s="6"/>
      <c r="B175" s="91" t="s">
        <v>359</v>
      </c>
      <c r="C175" s="93" t="s">
        <v>507</v>
      </c>
      <c r="D175" s="177">
        <v>810.98</v>
      </c>
      <c r="E175" s="177">
        <v>810.98</v>
      </c>
      <c r="F175" s="119">
        <v>100</v>
      </c>
      <c r="G175" s="106">
        <v>1</v>
      </c>
      <c r="H175" s="106">
        <v>9</v>
      </c>
    </row>
    <row r="176" spans="1:8" x14ac:dyDescent="0.2">
      <c r="A176" s="6"/>
      <c r="B176" s="75" t="s">
        <v>360</v>
      </c>
      <c r="C176" s="78" t="s">
        <v>508</v>
      </c>
      <c r="D176" s="171">
        <v>874.15</v>
      </c>
      <c r="E176" s="171">
        <v>874.15</v>
      </c>
      <c r="F176" s="114">
        <v>100</v>
      </c>
      <c r="G176" s="101">
        <v>1</v>
      </c>
      <c r="H176" s="101">
        <v>5</v>
      </c>
    </row>
    <row r="177" spans="1:8" x14ac:dyDescent="0.2">
      <c r="A177" s="6"/>
      <c r="B177" s="91" t="s">
        <v>361</v>
      </c>
      <c r="C177" s="93" t="s">
        <v>509</v>
      </c>
      <c r="D177" s="177">
        <v>1049.73</v>
      </c>
      <c r="E177" s="177">
        <v>1049.73</v>
      </c>
      <c r="F177" s="119">
        <v>100</v>
      </c>
      <c r="G177" s="106">
        <v>1</v>
      </c>
      <c r="H177" s="106">
        <v>4</v>
      </c>
    </row>
    <row r="178" spans="1:8" x14ac:dyDescent="0.2">
      <c r="A178" s="6"/>
      <c r="B178" s="75" t="s">
        <v>362</v>
      </c>
      <c r="C178" s="78" t="s">
        <v>510</v>
      </c>
      <c r="D178" s="171">
        <v>835.05</v>
      </c>
      <c r="E178" s="171">
        <v>784.95</v>
      </c>
      <c r="F178" s="114">
        <v>94.000359259924565</v>
      </c>
      <c r="G178" s="101">
        <v>1</v>
      </c>
      <c r="H178" s="101">
        <v>3</v>
      </c>
    </row>
    <row r="179" spans="1:8" x14ac:dyDescent="0.2">
      <c r="A179" s="6"/>
      <c r="B179" s="91" t="s">
        <v>363</v>
      </c>
      <c r="C179" s="93" t="s">
        <v>511</v>
      </c>
      <c r="D179" s="177">
        <v>576.20000000000005</v>
      </c>
      <c r="E179" s="177">
        <v>576.20000000000005</v>
      </c>
      <c r="F179" s="119">
        <v>100</v>
      </c>
      <c r="G179" s="106">
        <v>1</v>
      </c>
      <c r="H179" s="106">
        <v>2</v>
      </c>
    </row>
    <row r="180" spans="1:8" x14ac:dyDescent="0.2">
      <c r="A180" s="6"/>
      <c r="B180" s="75" t="s">
        <v>364</v>
      </c>
      <c r="C180" s="78" t="s">
        <v>512</v>
      </c>
      <c r="D180" s="171">
        <v>1384.45</v>
      </c>
      <c r="E180" s="171">
        <v>1229.6500000000001</v>
      </c>
      <c r="F180" s="114">
        <v>88.818664451587281</v>
      </c>
      <c r="G180" s="101">
        <v>1</v>
      </c>
      <c r="H180" s="101">
        <v>4</v>
      </c>
    </row>
    <row r="181" spans="1:8" x14ac:dyDescent="0.2">
      <c r="A181" s="6"/>
      <c r="B181" s="91" t="s">
        <v>365</v>
      </c>
      <c r="C181" s="93" t="s">
        <v>513</v>
      </c>
      <c r="D181" s="177">
        <v>1027.44</v>
      </c>
      <c r="E181" s="177">
        <v>1002.34</v>
      </c>
      <c r="F181" s="119">
        <v>97.557034960678962</v>
      </c>
      <c r="G181" s="106">
        <v>1</v>
      </c>
      <c r="H181" s="106">
        <v>5</v>
      </c>
    </row>
    <row r="182" spans="1:8" x14ac:dyDescent="0.2">
      <c r="A182" s="6"/>
      <c r="B182" s="75" t="s">
        <v>366</v>
      </c>
      <c r="C182" s="78" t="s">
        <v>514</v>
      </c>
      <c r="D182" s="171">
        <v>1773.05</v>
      </c>
      <c r="E182" s="171">
        <v>1704.42</v>
      </c>
      <c r="F182" s="114">
        <v>96.129268774146254</v>
      </c>
      <c r="G182" s="101">
        <v>1</v>
      </c>
      <c r="H182" s="101">
        <v>10</v>
      </c>
    </row>
    <row r="183" spans="1:8" x14ac:dyDescent="0.2">
      <c r="A183" s="6"/>
      <c r="B183" s="91" t="s">
        <v>367</v>
      </c>
      <c r="C183" s="93" t="s">
        <v>515</v>
      </c>
      <c r="D183" s="177">
        <v>961.25</v>
      </c>
      <c r="E183" s="177">
        <v>941.54</v>
      </c>
      <c r="F183" s="119">
        <v>97.949544863459039</v>
      </c>
      <c r="G183" s="106">
        <v>1</v>
      </c>
      <c r="H183" s="106">
        <v>8</v>
      </c>
    </row>
    <row r="184" spans="1:8" x14ac:dyDescent="0.2">
      <c r="A184" s="6"/>
      <c r="B184" s="75" t="s">
        <v>368</v>
      </c>
      <c r="C184" s="78" t="s">
        <v>516</v>
      </c>
      <c r="D184" s="171">
        <v>2106.16</v>
      </c>
      <c r="E184" s="171">
        <v>1999.37</v>
      </c>
      <c r="F184" s="114">
        <v>94.929634975500448</v>
      </c>
      <c r="G184" s="101">
        <v>1</v>
      </c>
      <c r="H184" s="101">
        <v>10</v>
      </c>
    </row>
    <row r="185" spans="1:8" x14ac:dyDescent="0.2">
      <c r="A185" s="6"/>
      <c r="B185" s="91" t="s">
        <v>369</v>
      </c>
      <c r="C185" s="93" t="s">
        <v>517</v>
      </c>
      <c r="D185" s="177">
        <v>1794.85</v>
      </c>
      <c r="E185" s="177">
        <v>1778.84</v>
      </c>
      <c r="F185" s="119">
        <v>99.108003454327658</v>
      </c>
      <c r="G185" s="106">
        <v>1</v>
      </c>
      <c r="H185" s="106">
        <v>8</v>
      </c>
    </row>
    <row r="186" spans="1:8" x14ac:dyDescent="0.2">
      <c r="A186" s="6"/>
      <c r="B186" s="75" t="s">
        <v>370</v>
      </c>
      <c r="C186" s="78" t="s">
        <v>518</v>
      </c>
      <c r="D186" s="171">
        <v>1536.59</v>
      </c>
      <c r="E186" s="171">
        <v>1503.97</v>
      </c>
      <c r="F186" s="114">
        <v>97.877117513455119</v>
      </c>
      <c r="G186" s="101">
        <v>1</v>
      </c>
      <c r="H186" s="101">
        <v>8</v>
      </c>
    </row>
    <row r="187" spans="1:8" x14ac:dyDescent="0.2">
      <c r="A187" s="6"/>
      <c r="B187" s="91" t="s">
        <v>371</v>
      </c>
      <c r="C187" s="93" t="s">
        <v>519</v>
      </c>
      <c r="D187" s="177">
        <v>1190.7</v>
      </c>
      <c r="E187" s="177">
        <v>1168.6500000000001</v>
      </c>
      <c r="F187" s="119">
        <v>98.148148148148152</v>
      </c>
      <c r="G187" s="106">
        <v>1</v>
      </c>
      <c r="H187" s="106">
        <v>7</v>
      </c>
    </row>
    <row r="188" spans="1:8" x14ac:dyDescent="0.2">
      <c r="A188" s="6"/>
      <c r="B188" s="75" t="s">
        <v>372</v>
      </c>
      <c r="C188" s="78" t="s">
        <v>520</v>
      </c>
      <c r="D188" s="171">
        <v>1100.17</v>
      </c>
      <c r="E188" s="171">
        <v>1078.73</v>
      </c>
      <c r="F188" s="114">
        <v>98.051210267504104</v>
      </c>
      <c r="G188" s="101">
        <v>1</v>
      </c>
      <c r="H188" s="101">
        <v>6</v>
      </c>
    </row>
    <row r="189" spans="1:8" x14ac:dyDescent="0.2">
      <c r="A189" s="6"/>
      <c r="B189" s="91" t="s">
        <v>373</v>
      </c>
      <c r="C189" s="93" t="s">
        <v>521</v>
      </c>
      <c r="D189" s="177">
        <v>2282.62</v>
      </c>
      <c r="E189" s="177">
        <v>2092.31</v>
      </c>
      <c r="F189" s="119">
        <v>91.662650813538832</v>
      </c>
      <c r="G189" s="106">
        <v>1</v>
      </c>
      <c r="H189" s="106">
        <v>12</v>
      </c>
    </row>
    <row r="190" spans="1:8" x14ac:dyDescent="0.2">
      <c r="A190" s="6"/>
      <c r="B190" s="75" t="s">
        <v>374</v>
      </c>
      <c r="C190" s="78" t="s">
        <v>522</v>
      </c>
      <c r="D190" s="171">
        <v>801.3</v>
      </c>
      <c r="E190" s="171">
        <v>744.7</v>
      </c>
      <c r="F190" s="114">
        <v>92.936478222887814</v>
      </c>
      <c r="G190" s="101">
        <v>1</v>
      </c>
      <c r="H190" s="101">
        <v>2</v>
      </c>
    </row>
    <row r="191" spans="1:8" x14ac:dyDescent="0.2">
      <c r="A191" s="6"/>
      <c r="B191" s="91" t="s">
        <v>375</v>
      </c>
      <c r="C191" s="93" t="s">
        <v>523</v>
      </c>
      <c r="D191" s="177">
        <v>818.75</v>
      </c>
      <c r="E191" s="177">
        <v>818.75</v>
      </c>
      <c r="F191" s="119">
        <v>100</v>
      </c>
      <c r="G191" s="106">
        <v>1</v>
      </c>
      <c r="H191" s="106">
        <v>4</v>
      </c>
    </row>
    <row r="192" spans="1:8" x14ac:dyDescent="0.2">
      <c r="A192" s="6"/>
      <c r="B192" s="75" t="s">
        <v>376</v>
      </c>
      <c r="C192" s="78" t="s">
        <v>524</v>
      </c>
      <c r="D192" s="171">
        <v>1746.2</v>
      </c>
      <c r="E192" s="171">
        <v>1746.2</v>
      </c>
      <c r="F192" s="114">
        <v>100</v>
      </c>
      <c r="G192" s="101">
        <v>1</v>
      </c>
      <c r="H192" s="101">
        <v>6</v>
      </c>
    </row>
    <row r="193" spans="1:8" x14ac:dyDescent="0.2">
      <c r="A193" s="6"/>
      <c r="B193" s="91" t="s">
        <v>377</v>
      </c>
      <c r="C193" s="93" t="s">
        <v>525</v>
      </c>
      <c r="D193" s="177">
        <v>543.09</v>
      </c>
      <c r="E193" s="177">
        <v>516.61</v>
      </c>
      <c r="F193" s="119">
        <v>95.12419672614115</v>
      </c>
      <c r="G193" s="106">
        <v>1</v>
      </c>
      <c r="H193" s="106">
        <v>3</v>
      </c>
    </row>
    <row r="194" spans="1:8" x14ac:dyDescent="0.2">
      <c r="A194" s="6"/>
      <c r="B194" s="75" t="s">
        <v>378</v>
      </c>
      <c r="C194" s="78" t="s">
        <v>526</v>
      </c>
      <c r="D194" s="171">
        <v>2225.33</v>
      </c>
      <c r="E194" s="171">
        <v>2198.02</v>
      </c>
      <c r="F194" s="114">
        <v>98.772766286348542</v>
      </c>
      <c r="G194" s="101">
        <v>1</v>
      </c>
      <c r="H194" s="101">
        <v>12</v>
      </c>
    </row>
    <row r="195" spans="1:8" x14ac:dyDescent="0.2">
      <c r="A195" s="6"/>
      <c r="B195" s="91" t="s">
        <v>379</v>
      </c>
      <c r="C195" s="93" t="s">
        <v>527</v>
      </c>
      <c r="D195" s="177">
        <v>944.99</v>
      </c>
      <c r="E195" s="177">
        <v>864.93</v>
      </c>
      <c r="F195" s="119">
        <v>91.527952676747887</v>
      </c>
      <c r="G195" s="106">
        <v>1</v>
      </c>
      <c r="H195" s="106">
        <v>4</v>
      </c>
    </row>
    <row r="196" spans="1:8" x14ac:dyDescent="0.2">
      <c r="A196" s="6"/>
      <c r="B196" s="75" t="s">
        <v>380</v>
      </c>
      <c r="C196" s="78" t="s">
        <v>528</v>
      </c>
      <c r="D196" s="171">
        <v>991.94</v>
      </c>
      <c r="E196" s="171">
        <v>953.47</v>
      </c>
      <c r="F196" s="114">
        <v>96.121741234348846</v>
      </c>
      <c r="G196" s="101">
        <v>1</v>
      </c>
      <c r="H196" s="101">
        <v>5</v>
      </c>
    </row>
    <row r="197" spans="1:8" x14ac:dyDescent="0.2">
      <c r="A197" s="6"/>
      <c r="B197" s="91" t="s">
        <v>381</v>
      </c>
      <c r="C197" s="93" t="s">
        <v>529</v>
      </c>
      <c r="D197" s="177">
        <v>4376.95</v>
      </c>
      <c r="E197" s="177">
        <v>4347.8599999999997</v>
      </c>
      <c r="F197" s="119">
        <v>99.335381944047796</v>
      </c>
      <c r="G197" s="106">
        <v>1</v>
      </c>
      <c r="H197" s="106">
        <v>21</v>
      </c>
    </row>
    <row r="198" spans="1:8" x14ac:dyDescent="0.2">
      <c r="A198" s="6"/>
      <c r="B198" s="75" t="s">
        <v>382</v>
      </c>
      <c r="C198" s="78" t="s">
        <v>530</v>
      </c>
      <c r="D198" s="171">
        <v>3207.92</v>
      </c>
      <c r="E198" s="171">
        <v>3022.72</v>
      </c>
      <c r="F198" s="114">
        <v>94.226788697972509</v>
      </c>
      <c r="G198" s="101">
        <v>1</v>
      </c>
      <c r="H198" s="101">
        <v>19</v>
      </c>
    </row>
    <row r="199" spans="1:8" x14ac:dyDescent="0.2">
      <c r="A199" s="6"/>
      <c r="B199" s="91" t="s">
        <v>383</v>
      </c>
      <c r="C199" s="93" t="s">
        <v>531</v>
      </c>
      <c r="D199" s="177">
        <v>1117.3399999999999</v>
      </c>
      <c r="E199" s="177">
        <v>1093.54</v>
      </c>
      <c r="F199" s="119">
        <v>97.86994111013658</v>
      </c>
      <c r="G199" s="106">
        <v>1</v>
      </c>
      <c r="H199" s="106">
        <v>7</v>
      </c>
    </row>
    <row r="200" spans="1:8" x14ac:dyDescent="0.2">
      <c r="A200" s="6"/>
      <c r="B200" s="75" t="s">
        <v>384</v>
      </c>
      <c r="C200" s="78" t="s">
        <v>532</v>
      </c>
      <c r="D200" s="171">
        <v>813.52</v>
      </c>
      <c r="E200" s="171">
        <v>813.52</v>
      </c>
      <c r="F200" s="114">
        <v>100</v>
      </c>
      <c r="G200" s="101">
        <v>1</v>
      </c>
      <c r="H200" s="101">
        <v>5</v>
      </c>
    </row>
    <row r="201" spans="1:8" x14ac:dyDescent="0.2">
      <c r="A201" s="6"/>
      <c r="B201" s="91" t="s">
        <v>385</v>
      </c>
      <c r="C201" s="93" t="s">
        <v>533</v>
      </c>
      <c r="D201" s="177">
        <v>1108.9100000000001</v>
      </c>
      <c r="E201" s="177">
        <v>1068.6099999999999</v>
      </c>
      <c r="F201" s="119">
        <v>96.365800651089799</v>
      </c>
      <c r="G201" s="106">
        <v>1</v>
      </c>
      <c r="H201" s="106">
        <v>2</v>
      </c>
    </row>
    <row r="202" spans="1:8" x14ac:dyDescent="0.2">
      <c r="A202" s="6"/>
      <c r="B202" s="75" t="s">
        <v>386</v>
      </c>
      <c r="C202" s="78" t="s">
        <v>534</v>
      </c>
      <c r="D202" s="171">
        <v>1886.5</v>
      </c>
      <c r="E202" s="171">
        <v>1837.2</v>
      </c>
      <c r="F202" s="114">
        <v>97.386694937715347</v>
      </c>
      <c r="G202" s="101">
        <v>1</v>
      </c>
      <c r="H202" s="101">
        <v>10</v>
      </c>
    </row>
    <row r="203" spans="1:8" x14ac:dyDescent="0.2">
      <c r="A203" s="6"/>
      <c r="B203" s="91" t="s">
        <v>387</v>
      </c>
      <c r="C203" s="93" t="s">
        <v>535</v>
      </c>
      <c r="D203" s="177">
        <v>991.62</v>
      </c>
      <c r="E203" s="177">
        <v>991.62</v>
      </c>
      <c r="F203" s="119">
        <v>100</v>
      </c>
      <c r="G203" s="106">
        <v>1</v>
      </c>
      <c r="H203" s="106">
        <v>8</v>
      </c>
    </row>
    <row r="204" spans="1:8" x14ac:dyDescent="0.2">
      <c r="A204" s="6"/>
      <c r="B204" s="75" t="s">
        <v>388</v>
      </c>
      <c r="C204" s="78" t="s">
        <v>536</v>
      </c>
      <c r="D204" s="171">
        <v>1095.9100000000001</v>
      </c>
      <c r="E204" s="171">
        <v>1074.6099999999999</v>
      </c>
      <c r="F204" s="114">
        <v>98.05640974167585</v>
      </c>
      <c r="G204" s="101">
        <v>1</v>
      </c>
      <c r="H204" s="101">
        <v>6</v>
      </c>
    </row>
    <row r="205" spans="1:8" x14ac:dyDescent="0.2">
      <c r="A205" s="6"/>
      <c r="B205" s="91" t="s">
        <v>389</v>
      </c>
      <c r="C205" s="93" t="s">
        <v>537</v>
      </c>
      <c r="D205" s="177">
        <v>905.81</v>
      </c>
      <c r="E205" s="177">
        <v>865.64</v>
      </c>
      <c r="F205" s="119">
        <v>95.565295150197059</v>
      </c>
      <c r="G205" s="106">
        <v>1</v>
      </c>
      <c r="H205" s="106">
        <v>4</v>
      </c>
    </row>
    <row r="206" spans="1:8" x14ac:dyDescent="0.2">
      <c r="A206" s="6"/>
      <c r="B206" s="75" t="s">
        <v>390</v>
      </c>
      <c r="C206" s="78" t="s">
        <v>538</v>
      </c>
      <c r="D206" s="171">
        <v>1437.84</v>
      </c>
      <c r="E206" s="171">
        <v>1416.7</v>
      </c>
      <c r="F206" s="114">
        <v>98.529739053023988</v>
      </c>
      <c r="G206" s="101">
        <v>1</v>
      </c>
      <c r="H206" s="101">
        <v>8</v>
      </c>
    </row>
    <row r="207" spans="1:8" x14ac:dyDescent="0.2">
      <c r="A207" s="6"/>
      <c r="B207" s="91" t="s">
        <v>391</v>
      </c>
      <c r="C207" s="93" t="s">
        <v>539</v>
      </c>
      <c r="D207" s="177">
        <v>1884.62</v>
      </c>
      <c r="E207" s="177">
        <v>1860.4</v>
      </c>
      <c r="F207" s="119">
        <v>98.714860290138077</v>
      </c>
      <c r="G207" s="106">
        <v>1</v>
      </c>
      <c r="H207" s="106">
        <v>7</v>
      </c>
    </row>
    <row r="208" spans="1:8" x14ac:dyDescent="0.2">
      <c r="A208" s="6"/>
      <c r="B208" s="75" t="s">
        <v>392</v>
      </c>
      <c r="C208" s="78" t="s">
        <v>540</v>
      </c>
      <c r="D208" s="171">
        <v>872.49</v>
      </c>
      <c r="E208" s="171">
        <v>827.5</v>
      </c>
      <c r="F208" s="114">
        <v>94.843493908239637</v>
      </c>
      <c r="G208" s="101">
        <v>1</v>
      </c>
      <c r="H208" s="101">
        <v>3</v>
      </c>
    </row>
    <row r="209" spans="1:8" x14ac:dyDescent="0.2">
      <c r="A209" s="6"/>
      <c r="B209" s="91" t="s">
        <v>393</v>
      </c>
      <c r="C209" s="93" t="s">
        <v>541</v>
      </c>
      <c r="D209" s="177">
        <v>1742.6399999999996</v>
      </c>
      <c r="E209" s="177">
        <v>1742.64</v>
      </c>
      <c r="F209" s="119">
        <v>100.00000000000003</v>
      </c>
      <c r="G209" s="106">
        <v>1</v>
      </c>
      <c r="H209" s="106">
        <v>7</v>
      </c>
    </row>
    <row r="210" spans="1:8" x14ac:dyDescent="0.2">
      <c r="A210" s="6"/>
      <c r="B210" s="75" t="s">
        <v>394</v>
      </c>
      <c r="C210" s="78" t="s">
        <v>542</v>
      </c>
      <c r="D210" s="171">
        <v>876.7</v>
      </c>
      <c r="E210" s="171">
        <v>793.55</v>
      </c>
      <c r="F210" s="114">
        <v>90.515569750199603</v>
      </c>
      <c r="G210" s="101">
        <v>1</v>
      </c>
      <c r="H210" s="101">
        <v>3</v>
      </c>
    </row>
    <row r="211" spans="1:8" x14ac:dyDescent="0.2">
      <c r="A211" s="6"/>
      <c r="B211" s="91" t="s">
        <v>395</v>
      </c>
      <c r="C211" s="93" t="s">
        <v>543</v>
      </c>
      <c r="D211" s="177">
        <v>4141.5600000000004</v>
      </c>
      <c r="E211" s="177">
        <v>4101.9799999999996</v>
      </c>
      <c r="F211" s="119">
        <v>99.044321463409901</v>
      </c>
      <c r="G211" s="106">
        <v>1</v>
      </c>
      <c r="H211" s="106">
        <v>37</v>
      </c>
    </row>
    <row r="212" spans="1:8" x14ac:dyDescent="0.2">
      <c r="A212" s="6"/>
      <c r="B212" s="75" t="s">
        <v>396</v>
      </c>
      <c r="C212" s="78" t="s">
        <v>544</v>
      </c>
      <c r="D212" s="171">
        <v>5999.8</v>
      </c>
      <c r="E212" s="171">
        <v>5757.8</v>
      </c>
      <c r="F212" s="114">
        <v>95.966532217740593</v>
      </c>
      <c r="G212" s="101">
        <v>1</v>
      </c>
      <c r="H212" s="101">
        <v>15</v>
      </c>
    </row>
    <row r="213" spans="1:8" x14ac:dyDescent="0.2">
      <c r="A213" s="6"/>
      <c r="B213" s="91" t="s">
        <v>397</v>
      </c>
      <c r="C213" s="93" t="s">
        <v>545</v>
      </c>
      <c r="D213" s="177">
        <v>2961.0600000000004</v>
      </c>
      <c r="E213" s="177">
        <v>2908.86</v>
      </c>
      <c r="F213" s="119">
        <v>98.237117788899909</v>
      </c>
      <c r="G213" s="106">
        <v>1</v>
      </c>
      <c r="H213" s="106">
        <v>17</v>
      </c>
    </row>
    <row r="214" spans="1:8" x14ac:dyDescent="0.2">
      <c r="A214" s="6"/>
      <c r="B214" s="75" t="s">
        <v>398</v>
      </c>
      <c r="C214" s="78" t="s">
        <v>546</v>
      </c>
      <c r="D214" s="171">
        <v>1604.72</v>
      </c>
      <c r="E214" s="171">
        <v>1562.34</v>
      </c>
      <c r="F214" s="114">
        <v>97.359040829552811</v>
      </c>
      <c r="G214" s="101">
        <v>1</v>
      </c>
      <c r="H214" s="101">
        <v>7</v>
      </c>
    </row>
    <row r="215" spans="1:8" x14ac:dyDescent="0.2">
      <c r="A215" s="6"/>
      <c r="B215" s="91" t="s">
        <v>399</v>
      </c>
      <c r="C215" s="93" t="s">
        <v>547</v>
      </c>
      <c r="D215" s="177">
        <v>2610.0500000000006</v>
      </c>
      <c r="E215" s="177">
        <v>2610.0500000000002</v>
      </c>
      <c r="F215" s="119">
        <v>99.999999999999972</v>
      </c>
      <c r="G215" s="106">
        <v>1</v>
      </c>
      <c r="H215" s="106">
        <v>37</v>
      </c>
    </row>
    <row r="216" spans="1:8" x14ac:dyDescent="0.2">
      <c r="A216" s="6"/>
      <c r="B216" s="75" t="s">
        <v>400</v>
      </c>
      <c r="C216" s="78" t="s">
        <v>548</v>
      </c>
      <c r="D216" s="171">
        <v>3692.44</v>
      </c>
      <c r="E216" s="171">
        <v>3692.44</v>
      </c>
      <c r="F216" s="114">
        <v>100</v>
      </c>
      <c r="G216" s="101">
        <v>1</v>
      </c>
      <c r="H216" s="101">
        <v>30</v>
      </c>
    </row>
    <row r="217" spans="1:8" x14ac:dyDescent="0.2">
      <c r="A217" s="6"/>
      <c r="B217" s="91" t="s">
        <v>401</v>
      </c>
      <c r="C217" s="93" t="s">
        <v>549</v>
      </c>
      <c r="D217" s="177">
        <v>1706.46</v>
      </c>
      <c r="E217" s="177">
        <v>1615.91</v>
      </c>
      <c r="F217" s="119">
        <v>94.693693376932359</v>
      </c>
      <c r="G217" s="106">
        <v>1</v>
      </c>
      <c r="H217" s="106">
        <v>8</v>
      </c>
    </row>
    <row r="218" spans="1:8" x14ac:dyDescent="0.2">
      <c r="A218" s="6"/>
      <c r="B218" s="75" t="s">
        <v>402</v>
      </c>
      <c r="C218" s="78" t="s">
        <v>550</v>
      </c>
      <c r="D218" s="171">
        <v>1708.19</v>
      </c>
      <c r="E218" s="171">
        <v>982.91</v>
      </c>
      <c r="F218" s="114">
        <v>57.541022954121026</v>
      </c>
      <c r="G218" s="101">
        <v>1</v>
      </c>
      <c r="H218" s="101">
        <v>9</v>
      </c>
    </row>
    <row r="219" spans="1:8" x14ac:dyDescent="0.2">
      <c r="A219" s="6"/>
      <c r="B219" s="91" t="s">
        <v>403</v>
      </c>
      <c r="C219" s="93" t="s">
        <v>551</v>
      </c>
      <c r="D219" s="177">
        <v>952.06</v>
      </c>
      <c r="E219" s="177">
        <v>898.69</v>
      </c>
      <c r="F219" s="119">
        <v>94.394260865911832</v>
      </c>
      <c r="G219" s="106">
        <v>1</v>
      </c>
      <c r="H219" s="106">
        <v>4</v>
      </c>
    </row>
    <row r="220" spans="1:8" x14ac:dyDescent="0.2">
      <c r="A220" s="6"/>
      <c r="B220" s="75" t="s">
        <v>404</v>
      </c>
      <c r="C220" s="78" t="s">
        <v>552</v>
      </c>
      <c r="D220" s="171">
        <v>437.94</v>
      </c>
      <c r="E220" s="171">
        <v>405.5</v>
      </c>
      <c r="F220" s="114">
        <v>92.592592592592595</v>
      </c>
      <c r="G220" s="101">
        <v>1</v>
      </c>
      <c r="H220" s="101">
        <v>2</v>
      </c>
    </row>
    <row r="221" spans="1:8" x14ac:dyDescent="0.2">
      <c r="A221" s="6"/>
      <c r="B221" s="91" t="s">
        <v>405</v>
      </c>
      <c r="C221" s="93" t="s">
        <v>553</v>
      </c>
      <c r="D221" s="177">
        <v>1264.8399999999999</v>
      </c>
      <c r="E221" s="177">
        <v>1222.8399999999999</v>
      </c>
      <c r="F221" s="119">
        <v>96.679421903165618</v>
      </c>
      <c r="G221" s="106">
        <v>1</v>
      </c>
      <c r="H221" s="106">
        <v>8</v>
      </c>
    </row>
    <row r="222" spans="1:8" x14ac:dyDescent="0.2">
      <c r="A222" s="6"/>
      <c r="B222" s="75" t="s">
        <v>406</v>
      </c>
      <c r="C222" s="78" t="s">
        <v>554</v>
      </c>
      <c r="D222" s="171">
        <v>1151.3599999999999</v>
      </c>
      <c r="E222" s="171">
        <v>1107.1199999999999</v>
      </c>
      <c r="F222" s="114">
        <v>96.157587548638134</v>
      </c>
      <c r="G222" s="101">
        <v>1</v>
      </c>
      <c r="H222" s="101">
        <v>6</v>
      </c>
    </row>
    <row r="223" spans="1:8" x14ac:dyDescent="0.2">
      <c r="A223" s="6"/>
      <c r="B223" s="91" t="s">
        <v>407</v>
      </c>
      <c r="C223" s="93" t="s">
        <v>555</v>
      </c>
      <c r="D223" s="177">
        <v>1244</v>
      </c>
      <c r="E223" s="177">
        <v>1244</v>
      </c>
      <c r="F223" s="119">
        <v>100</v>
      </c>
      <c r="G223" s="106">
        <v>1</v>
      </c>
      <c r="H223" s="106">
        <v>4</v>
      </c>
    </row>
    <row r="224" spans="1:8" x14ac:dyDescent="0.2">
      <c r="A224" s="6"/>
      <c r="B224" s="75" t="s">
        <v>408</v>
      </c>
      <c r="C224" s="78" t="s">
        <v>556</v>
      </c>
      <c r="D224" s="171">
        <v>778.19</v>
      </c>
      <c r="E224" s="171">
        <v>757.19</v>
      </c>
      <c r="F224" s="114">
        <v>97.301430241971758</v>
      </c>
      <c r="G224" s="101">
        <v>1</v>
      </c>
      <c r="H224" s="101">
        <v>4</v>
      </c>
    </row>
    <row r="225" spans="1:8" x14ac:dyDescent="0.2">
      <c r="A225" s="6"/>
      <c r="B225" s="91" t="s">
        <v>409</v>
      </c>
      <c r="C225" s="93" t="s">
        <v>557</v>
      </c>
      <c r="D225" s="177">
        <v>927.33</v>
      </c>
      <c r="E225" s="177">
        <v>766.06</v>
      </c>
      <c r="F225" s="119">
        <v>82.609211391845392</v>
      </c>
      <c r="G225" s="106">
        <v>1</v>
      </c>
      <c r="H225" s="106">
        <v>5</v>
      </c>
    </row>
    <row r="226" spans="1:8" x14ac:dyDescent="0.2">
      <c r="A226" s="6"/>
      <c r="B226" s="75" t="s">
        <v>410</v>
      </c>
      <c r="C226" s="78" t="s">
        <v>558</v>
      </c>
      <c r="D226" s="171">
        <v>1766.47</v>
      </c>
      <c r="E226" s="171">
        <v>1651.67</v>
      </c>
      <c r="F226" s="114">
        <v>93.501163337050727</v>
      </c>
      <c r="G226" s="101">
        <v>1</v>
      </c>
      <c r="H226" s="101">
        <v>7</v>
      </c>
    </row>
    <row r="227" spans="1:8" x14ac:dyDescent="0.2">
      <c r="A227" s="6"/>
      <c r="B227" s="91" t="s">
        <v>411</v>
      </c>
      <c r="C227" s="93" t="s">
        <v>559</v>
      </c>
      <c r="D227" s="177">
        <v>1237.8</v>
      </c>
      <c r="E227" s="177">
        <v>1114.02</v>
      </c>
      <c r="F227" s="119">
        <v>90</v>
      </c>
      <c r="G227" s="106">
        <v>1</v>
      </c>
      <c r="H227" s="106">
        <v>7</v>
      </c>
    </row>
    <row r="228" spans="1:8" x14ac:dyDescent="0.2">
      <c r="A228" s="6"/>
      <c r="B228" s="75" t="s">
        <v>412</v>
      </c>
      <c r="C228" s="78" t="s">
        <v>560</v>
      </c>
      <c r="D228" s="171">
        <v>2477.11</v>
      </c>
      <c r="E228" s="171">
        <v>2436.25</v>
      </c>
      <c r="F228" s="114">
        <v>98.350497151922994</v>
      </c>
      <c r="G228" s="101">
        <v>1</v>
      </c>
      <c r="H228" s="101">
        <v>27</v>
      </c>
    </row>
    <row r="229" spans="1:8" x14ac:dyDescent="0.2">
      <c r="A229" s="6"/>
      <c r="B229" s="91" t="s">
        <v>413</v>
      </c>
      <c r="C229" s="93" t="s">
        <v>561</v>
      </c>
      <c r="D229" s="177">
        <v>992.75</v>
      </c>
      <c r="E229" s="177">
        <v>967.63</v>
      </c>
      <c r="F229" s="119">
        <v>97.469654998740879</v>
      </c>
      <c r="G229" s="106">
        <v>1</v>
      </c>
      <c r="H229" s="106">
        <v>6</v>
      </c>
    </row>
    <row r="230" spans="1:8" x14ac:dyDescent="0.2">
      <c r="A230" s="6"/>
      <c r="B230" s="75" t="s">
        <v>414</v>
      </c>
      <c r="C230" s="78" t="s">
        <v>562</v>
      </c>
      <c r="D230" s="171">
        <v>1192.07</v>
      </c>
      <c r="E230" s="171">
        <v>1192.07</v>
      </c>
      <c r="F230" s="114">
        <v>100</v>
      </c>
      <c r="G230" s="101">
        <v>1</v>
      </c>
      <c r="H230" s="101">
        <v>6</v>
      </c>
    </row>
    <row r="231" spans="1:8" x14ac:dyDescent="0.2">
      <c r="A231" s="6"/>
      <c r="B231" s="91" t="s">
        <v>415</v>
      </c>
      <c r="C231" s="93" t="s">
        <v>563</v>
      </c>
      <c r="D231" s="177">
        <v>1861.56</v>
      </c>
      <c r="E231" s="177">
        <v>1836.57</v>
      </c>
      <c r="F231" s="119">
        <v>98.657577515632042</v>
      </c>
      <c r="G231" s="106">
        <v>1</v>
      </c>
      <c r="H231" s="106">
        <v>9</v>
      </c>
    </row>
    <row r="232" spans="1:8" x14ac:dyDescent="0.2">
      <c r="A232" s="6"/>
      <c r="B232" s="75" t="s">
        <v>416</v>
      </c>
      <c r="C232" s="78" t="s">
        <v>564</v>
      </c>
      <c r="D232" s="171">
        <v>1967.54</v>
      </c>
      <c r="E232" s="171">
        <v>1740.85</v>
      </c>
      <c r="F232" s="114">
        <v>88.478506154893921</v>
      </c>
      <c r="G232" s="101">
        <v>1</v>
      </c>
      <c r="H232" s="101">
        <v>7</v>
      </c>
    </row>
    <row r="233" spans="1:8" x14ac:dyDescent="0.2">
      <c r="A233" s="6"/>
      <c r="B233" s="91" t="s">
        <v>417</v>
      </c>
      <c r="C233" s="93" t="s">
        <v>565</v>
      </c>
      <c r="D233" s="177">
        <v>2990.68</v>
      </c>
      <c r="E233" s="177">
        <v>2826.27</v>
      </c>
      <c r="F233" s="119">
        <v>94.502588040178154</v>
      </c>
      <c r="G233" s="106">
        <v>1</v>
      </c>
      <c r="H233" s="106">
        <v>5</v>
      </c>
    </row>
    <row r="234" spans="1:8" x14ac:dyDescent="0.2">
      <c r="A234" s="6"/>
      <c r="B234" s="75" t="s">
        <v>418</v>
      </c>
      <c r="C234" s="78" t="s">
        <v>566</v>
      </c>
      <c r="D234" s="171">
        <v>1518.58</v>
      </c>
      <c r="E234" s="171">
        <v>1483.48</v>
      </c>
      <c r="F234" s="114">
        <v>97.688630167656626</v>
      </c>
      <c r="G234" s="101">
        <v>1</v>
      </c>
      <c r="H234" s="101">
        <v>2</v>
      </c>
    </row>
    <row r="235" spans="1:8" x14ac:dyDescent="0.2">
      <c r="A235" s="6"/>
      <c r="B235" s="91" t="s">
        <v>419</v>
      </c>
      <c r="C235" s="93" t="s">
        <v>567</v>
      </c>
      <c r="D235" s="177">
        <v>1155.5999999999999</v>
      </c>
      <c r="E235" s="177">
        <v>1118.7</v>
      </c>
      <c r="F235" s="119">
        <v>96.806853582554524</v>
      </c>
      <c r="G235" s="106">
        <v>1</v>
      </c>
      <c r="H235" s="106">
        <v>2</v>
      </c>
    </row>
    <row r="236" spans="1:8" x14ac:dyDescent="0.2">
      <c r="A236" s="6"/>
      <c r="B236" s="75" t="s">
        <v>420</v>
      </c>
      <c r="C236" s="78" t="s">
        <v>568</v>
      </c>
      <c r="D236" s="171">
        <v>1850.2</v>
      </c>
      <c r="E236" s="171">
        <v>1850.2</v>
      </c>
      <c r="F236" s="114">
        <v>100</v>
      </c>
      <c r="G236" s="101">
        <v>1</v>
      </c>
      <c r="H236" s="101">
        <v>4</v>
      </c>
    </row>
    <row r="237" spans="1:8" x14ac:dyDescent="0.2">
      <c r="A237" s="6"/>
      <c r="B237" s="91" t="s">
        <v>421</v>
      </c>
      <c r="C237" s="93" t="s">
        <v>569</v>
      </c>
      <c r="D237" s="177">
        <v>1148.72</v>
      </c>
      <c r="E237" s="177">
        <v>1148.72</v>
      </c>
      <c r="F237" s="119">
        <v>100</v>
      </c>
      <c r="G237" s="106">
        <v>1</v>
      </c>
      <c r="H237" s="106">
        <v>2</v>
      </c>
    </row>
    <row r="238" spans="1:8" x14ac:dyDescent="0.2">
      <c r="A238" s="6"/>
      <c r="B238" s="75" t="s">
        <v>422</v>
      </c>
      <c r="C238" s="78" t="s">
        <v>570</v>
      </c>
      <c r="D238" s="171">
        <v>1851.39</v>
      </c>
      <c r="E238" s="171">
        <v>1820.52</v>
      </c>
      <c r="F238" s="114">
        <v>98.332604151475365</v>
      </c>
      <c r="G238" s="101">
        <v>1</v>
      </c>
      <c r="H238" s="101">
        <v>4</v>
      </c>
    </row>
    <row r="239" spans="1:8" x14ac:dyDescent="0.2">
      <c r="A239" s="6"/>
      <c r="B239" s="91" t="s">
        <v>423</v>
      </c>
      <c r="C239" s="93" t="s">
        <v>571</v>
      </c>
      <c r="D239" s="177">
        <v>2114.5300000000002</v>
      </c>
      <c r="E239" s="177">
        <v>1898.49</v>
      </c>
      <c r="F239" s="119">
        <v>89.783072361233934</v>
      </c>
      <c r="G239" s="106">
        <v>1</v>
      </c>
      <c r="H239" s="106">
        <v>3</v>
      </c>
    </row>
    <row r="240" spans="1:8" x14ac:dyDescent="0.2">
      <c r="A240" s="6"/>
      <c r="B240" s="75" t="s">
        <v>424</v>
      </c>
      <c r="C240" s="78" t="s">
        <v>572</v>
      </c>
      <c r="D240" s="171">
        <v>1494.36</v>
      </c>
      <c r="E240" s="171">
        <v>1494.36</v>
      </c>
      <c r="F240" s="114">
        <v>100</v>
      </c>
      <c r="G240" s="101">
        <v>1</v>
      </c>
      <c r="H240" s="101">
        <v>3</v>
      </c>
    </row>
    <row r="241" spans="1:8" x14ac:dyDescent="0.2">
      <c r="A241" s="6"/>
      <c r="B241" s="91" t="s">
        <v>425</v>
      </c>
      <c r="C241" s="93" t="s">
        <v>573</v>
      </c>
      <c r="D241" s="177">
        <v>1007.3</v>
      </c>
      <c r="E241" s="177">
        <v>1007.3</v>
      </c>
      <c r="F241" s="119">
        <v>100</v>
      </c>
      <c r="G241" s="106">
        <v>1</v>
      </c>
      <c r="H241" s="106">
        <v>2</v>
      </c>
    </row>
    <row r="242" spans="1:8" x14ac:dyDescent="0.2">
      <c r="A242" s="6"/>
      <c r="B242" s="75" t="s">
        <v>426</v>
      </c>
      <c r="C242" s="78" t="s">
        <v>574</v>
      </c>
      <c r="D242" s="171">
        <v>911.07</v>
      </c>
      <c r="E242" s="171">
        <v>776.82</v>
      </c>
      <c r="F242" s="114">
        <v>85.264579011491975</v>
      </c>
      <c r="G242" s="101">
        <v>1</v>
      </c>
      <c r="H242" s="101">
        <v>1</v>
      </c>
    </row>
    <row r="243" spans="1:8" x14ac:dyDescent="0.2">
      <c r="A243" s="6"/>
      <c r="B243" s="91" t="s">
        <v>427</v>
      </c>
      <c r="C243" s="93" t="s">
        <v>575</v>
      </c>
      <c r="D243" s="177">
        <v>1773.9</v>
      </c>
      <c r="E243" s="177">
        <v>1773.9</v>
      </c>
      <c r="F243" s="119">
        <v>100</v>
      </c>
      <c r="G243" s="106">
        <v>1</v>
      </c>
      <c r="H243" s="106">
        <v>3</v>
      </c>
    </row>
    <row r="244" spans="1:8" x14ac:dyDescent="0.2">
      <c r="A244" s="6"/>
      <c r="B244" s="75" t="s">
        <v>428</v>
      </c>
      <c r="C244" s="78" t="s">
        <v>576</v>
      </c>
      <c r="D244" s="171">
        <v>2439.9</v>
      </c>
      <c r="E244" s="171">
        <v>2317.4699999999998</v>
      </c>
      <c r="F244" s="114">
        <v>94.982171400467223</v>
      </c>
      <c r="G244" s="101">
        <v>1</v>
      </c>
      <c r="H244" s="101">
        <v>4</v>
      </c>
    </row>
    <row r="245" spans="1:8" x14ac:dyDescent="0.2">
      <c r="A245" s="6"/>
      <c r="B245" s="91" t="s">
        <v>429</v>
      </c>
      <c r="C245" s="93" t="s">
        <v>577</v>
      </c>
      <c r="D245" s="177">
        <v>15552.59</v>
      </c>
      <c r="E245" s="177">
        <v>15129.53</v>
      </c>
      <c r="F245" s="119">
        <v>97.279809986632458</v>
      </c>
      <c r="G245" s="106">
        <v>1</v>
      </c>
      <c r="H245" s="106">
        <v>24</v>
      </c>
    </row>
    <row r="246" spans="1:8" x14ac:dyDescent="0.2">
      <c r="A246" s="6"/>
      <c r="B246" s="75" t="s">
        <v>430</v>
      </c>
      <c r="C246" s="78" t="s">
        <v>578</v>
      </c>
      <c r="D246" s="171">
        <v>5094.29</v>
      </c>
      <c r="E246" s="171">
        <v>4992.29</v>
      </c>
      <c r="F246" s="114">
        <v>97.997758274460239</v>
      </c>
      <c r="G246" s="101">
        <v>1</v>
      </c>
      <c r="H246" s="101">
        <v>14</v>
      </c>
    </row>
    <row r="247" spans="1:8" x14ac:dyDescent="0.2">
      <c r="A247" s="6"/>
      <c r="B247" s="91" t="s">
        <v>431</v>
      </c>
      <c r="C247" s="93" t="s">
        <v>579</v>
      </c>
      <c r="D247" s="177">
        <v>3411.24</v>
      </c>
      <c r="E247" s="177">
        <v>3411.24</v>
      </c>
      <c r="F247" s="119">
        <v>100</v>
      </c>
      <c r="G247" s="106">
        <v>1</v>
      </c>
      <c r="H247" s="106">
        <v>13</v>
      </c>
    </row>
    <row r="248" spans="1:8" x14ac:dyDescent="0.2">
      <c r="A248" s="6"/>
      <c r="B248" s="75" t="s">
        <v>432</v>
      </c>
      <c r="C248" s="78" t="s">
        <v>580</v>
      </c>
      <c r="D248" s="171">
        <v>1380.21</v>
      </c>
      <c r="E248" s="171">
        <v>1318.95</v>
      </c>
      <c r="F248" s="114">
        <v>95.561544982285312</v>
      </c>
      <c r="G248" s="101">
        <v>1</v>
      </c>
      <c r="H248" s="101">
        <v>5</v>
      </c>
    </row>
    <row r="249" spans="1:8" x14ac:dyDescent="0.2">
      <c r="A249" s="6"/>
      <c r="B249" s="91" t="s">
        <v>433</v>
      </c>
      <c r="C249" s="93" t="s">
        <v>581</v>
      </c>
      <c r="D249" s="177">
        <v>4251.91</v>
      </c>
      <c r="E249" s="177">
        <v>4077.19</v>
      </c>
      <c r="F249" s="119">
        <v>95.890787904729876</v>
      </c>
      <c r="G249" s="106">
        <v>1</v>
      </c>
      <c r="H249" s="106">
        <v>14</v>
      </c>
    </row>
    <row r="250" spans="1:8" x14ac:dyDescent="0.2">
      <c r="A250" s="6"/>
      <c r="B250" s="75" t="s">
        <v>434</v>
      </c>
      <c r="C250" s="78" t="s">
        <v>582</v>
      </c>
      <c r="D250" s="171">
        <v>1571.04</v>
      </c>
      <c r="E250" s="171">
        <v>1540.92</v>
      </c>
      <c r="F250" s="114">
        <v>98.082798655667588</v>
      </c>
      <c r="G250" s="101">
        <v>1</v>
      </c>
      <c r="H250" s="101">
        <v>7</v>
      </c>
    </row>
    <row r="251" spans="1:8" x14ac:dyDescent="0.2">
      <c r="A251" s="6"/>
      <c r="B251" s="91" t="s">
        <v>435</v>
      </c>
      <c r="C251" s="93" t="s">
        <v>583</v>
      </c>
      <c r="D251" s="177">
        <v>1391.02</v>
      </c>
      <c r="E251" s="177">
        <v>1391.02</v>
      </c>
      <c r="F251" s="119">
        <v>100</v>
      </c>
      <c r="G251" s="106">
        <v>1</v>
      </c>
      <c r="H251" s="106">
        <v>7</v>
      </c>
    </row>
    <row r="252" spans="1:8" x14ac:dyDescent="0.2">
      <c r="A252" s="6"/>
      <c r="B252" s="75" t="s">
        <v>436</v>
      </c>
      <c r="C252" s="78" t="s">
        <v>584</v>
      </c>
      <c r="D252" s="171">
        <v>2502.11</v>
      </c>
      <c r="E252" s="171">
        <v>2285.62</v>
      </c>
      <c r="F252" s="114">
        <v>91.347702539057025</v>
      </c>
      <c r="G252" s="101">
        <v>1</v>
      </c>
      <c r="H252" s="101">
        <v>6</v>
      </c>
    </row>
    <row r="253" spans="1:8" x14ac:dyDescent="0.2">
      <c r="A253" s="6"/>
      <c r="B253" s="91" t="s">
        <v>437</v>
      </c>
      <c r="C253" s="93" t="s">
        <v>585</v>
      </c>
      <c r="D253" s="177">
        <v>3541.4300000000003</v>
      </c>
      <c r="E253" s="177">
        <v>3474.2</v>
      </c>
      <c r="F253" s="119">
        <v>98.101614319639225</v>
      </c>
      <c r="G253" s="106">
        <v>1</v>
      </c>
      <c r="H253" s="106">
        <v>12</v>
      </c>
    </row>
    <row r="254" spans="1:8" x14ac:dyDescent="0.2">
      <c r="A254" s="6"/>
      <c r="B254" s="75" t="s">
        <v>438</v>
      </c>
      <c r="C254" s="78" t="s">
        <v>586</v>
      </c>
      <c r="D254" s="171">
        <v>7543.0999999999995</v>
      </c>
      <c r="E254" s="171">
        <v>7233.81</v>
      </c>
      <c r="F254" s="114">
        <v>95.89969641128981</v>
      </c>
      <c r="G254" s="101">
        <v>1</v>
      </c>
      <c r="H254" s="101">
        <v>21</v>
      </c>
    </row>
    <row r="255" spans="1:8" x14ac:dyDescent="0.2">
      <c r="A255" s="6"/>
      <c r="B255" s="91" t="s">
        <v>439</v>
      </c>
      <c r="C255" s="93" t="s">
        <v>587</v>
      </c>
      <c r="D255" s="177">
        <v>1189.1199999999999</v>
      </c>
      <c r="E255" s="177">
        <v>1164.1199999999999</v>
      </c>
      <c r="F255" s="119">
        <v>97.897604951560808</v>
      </c>
      <c r="G255" s="106">
        <v>1</v>
      </c>
      <c r="H255" s="106">
        <v>3</v>
      </c>
    </row>
    <row r="256" spans="1:8" x14ac:dyDescent="0.2">
      <c r="A256" s="6"/>
      <c r="B256" s="75" t="s">
        <v>440</v>
      </c>
      <c r="C256" s="78" t="s">
        <v>588</v>
      </c>
      <c r="D256" s="171">
        <v>1392</v>
      </c>
      <c r="E256" s="171">
        <v>1296</v>
      </c>
      <c r="F256" s="114">
        <v>93.103448275862064</v>
      </c>
      <c r="G256" s="101">
        <v>1</v>
      </c>
      <c r="H256" s="101">
        <v>5</v>
      </c>
    </row>
    <row r="257" spans="1:8" x14ac:dyDescent="0.2">
      <c r="A257" s="6"/>
      <c r="B257" s="91" t="s">
        <v>441</v>
      </c>
      <c r="C257" s="93" t="s">
        <v>589</v>
      </c>
      <c r="D257" s="177">
        <v>2151.67</v>
      </c>
      <c r="E257" s="177">
        <v>2026.84</v>
      </c>
      <c r="F257" s="119">
        <v>94.198459800991785</v>
      </c>
      <c r="G257" s="106">
        <v>1</v>
      </c>
      <c r="H257" s="106">
        <v>7</v>
      </c>
    </row>
    <row r="258" spans="1:8" x14ac:dyDescent="0.2">
      <c r="A258" s="6"/>
      <c r="B258" s="75" t="s">
        <v>442</v>
      </c>
      <c r="C258" s="78" t="s">
        <v>590</v>
      </c>
      <c r="D258" s="171">
        <v>2373.1000000000004</v>
      </c>
      <c r="E258" s="171">
        <v>2237.6799999999998</v>
      </c>
      <c r="F258" s="114">
        <v>94.293540095234064</v>
      </c>
      <c r="G258" s="101">
        <v>1</v>
      </c>
      <c r="H258" s="101">
        <v>3</v>
      </c>
    </row>
    <row r="259" spans="1:8" x14ac:dyDescent="0.2">
      <c r="A259" s="6"/>
      <c r="B259" s="91" t="s">
        <v>443</v>
      </c>
      <c r="C259" s="93" t="s">
        <v>591</v>
      </c>
      <c r="D259" s="177">
        <v>3909.9</v>
      </c>
      <c r="E259" s="177">
        <v>3695.64</v>
      </c>
      <c r="F259" s="119">
        <v>94.52006445177625</v>
      </c>
      <c r="G259" s="106">
        <v>1</v>
      </c>
      <c r="H259" s="106">
        <v>8</v>
      </c>
    </row>
    <row r="260" spans="1:8" x14ac:dyDescent="0.2">
      <c r="A260" s="6"/>
      <c r="B260" s="75" t="s">
        <v>444</v>
      </c>
      <c r="C260" s="78" t="s">
        <v>592</v>
      </c>
      <c r="D260" s="171">
        <v>2176.23</v>
      </c>
      <c r="E260" s="171">
        <v>2176.23</v>
      </c>
      <c r="F260" s="114">
        <v>100</v>
      </c>
      <c r="G260" s="101">
        <v>1</v>
      </c>
      <c r="H260" s="101">
        <v>0</v>
      </c>
    </row>
    <row r="261" spans="1:8" x14ac:dyDescent="0.2">
      <c r="A261" s="6"/>
      <c r="B261" s="91" t="s">
        <v>445</v>
      </c>
      <c r="C261" s="93" t="s">
        <v>593</v>
      </c>
      <c r="D261" s="177">
        <v>897.84</v>
      </c>
      <c r="E261" s="177">
        <v>872.85</v>
      </c>
      <c r="F261" s="119">
        <v>97.216653301256343</v>
      </c>
      <c r="G261" s="106">
        <v>1</v>
      </c>
      <c r="H261" s="106">
        <v>1</v>
      </c>
    </row>
    <row r="262" spans="1:8" x14ac:dyDescent="0.2">
      <c r="A262" s="6"/>
      <c r="B262" s="75" t="s">
        <v>446</v>
      </c>
      <c r="C262" s="78" t="s">
        <v>594</v>
      </c>
      <c r="D262" s="171">
        <v>1222.3399999999999</v>
      </c>
      <c r="E262" s="171">
        <v>1222.3399999999999</v>
      </c>
      <c r="F262" s="114">
        <v>100</v>
      </c>
      <c r="G262" s="101">
        <v>1</v>
      </c>
      <c r="H262" s="101">
        <v>1</v>
      </c>
    </row>
    <row r="263" spans="1:8" x14ac:dyDescent="0.2">
      <c r="A263" s="6"/>
      <c r="B263" s="91" t="s">
        <v>447</v>
      </c>
      <c r="C263" s="93" t="s">
        <v>595</v>
      </c>
      <c r="D263" s="177">
        <v>1854.13</v>
      </c>
      <c r="E263" s="177">
        <v>1821.87</v>
      </c>
      <c r="F263" s="119">
        <v>98.260100424457818</v>
      </c>
      <c r="G263" s="106">
        <v>1</v>
      </c>
      <c r="H263" s="106">
        <v>0</v>
      </c>
    </row>
    <row r="264" spans="1:8" x14ac:dyDescent="0.2">
      <c r="A264" s="6"/>
      <c r="B264" s="92" t="s">
        <v>448</v>
      </c>
      <c r="C264" s="94" t="s">
        <v>596</v>
      </c>
      <c r="D264" s="178">
        <v>1740.7</v>
      </c>
      <c r="E264" s="178">
        <v>1708.44</v>
      </c>
      <c r="F264" s="120">
        <v>98.146722582868961</v>
      </c>
      <c r="G264" s="107">
        <v>1</v>
      </c>
      <c r="H264" s="107">
        <v>4</v>
      </c>
    </row>
    <row r="266" spans="1:8" x14ac:dyDescent="0.2">
      <c r="B266" s="295" t="s">
        <v>819</v>
      </c>
      <c r="C266" s="286" t="s">
        <v>611</v>
      </c>
      <c r="D266" s="180">
        <v>1658140.97</v>
      </c>
      <c r="E266" s="180">
        <v>1639898.5917355376</v>
      </c>
      <c r="F266" s="189">
        <v>98.89982947201031</v>
      </c>
      <c r="G266" s="179">
        <v>1329</v>
      </c>
      <c r="H266" s="179">
        <v>33357</v>
      </c>
    </row>
    <row r="267" spans="1:8" x14ac:dyDescent="0.2">
      <c r="B267" s="287"/>
      <c r="C267" s="291" t="s">
        <v>613</v>
      </c>
      <c r="D267" s="182">
        <v>430937.13</v>
      </c>
      <c r="E267" s="182">
        <v>423627.42000000004</v>
      </c>
      <c r="F267" s="190">
        <v>98.303764170889622</v>
      </c>
      <c r="G267" s="181">
        <v>877</v>
      </c>
      <c r="H267" s="181">
        <v>22048</v>
      </c>
    </row>
    <row r="268" spans="1:8" x14ac:dyDescent="0.2">
      <c r="B268" s="288"/>
      <c r="C268" s="292" t="s">
        <v>614</v>
      </c>
      <c r="D268" s="184">
        <v>298662.09173553711</v>
      </c>
      <c r="E268" s="184">
        <v>296456.61173553707</v>
      </c>
      <c r="F268" s="191">
        <v>99.234958147275236</v>
      </c>
      <c r="G268" s="183">
        <v>275</v>
      </c>
      <c r="H268" s="183">
        <v>6162</v>
      </c>
    </row>
    <row r="269" spans="1:8" x14ac:dyDescent="0.2">
      <c r="B269" s="289"/>
      <c r="C269" s="293" t="s">
        <v>1163</v>
      </c>
      <c r="D269" s="186">
        <v>653140.68000000005</v>
      </c>
      <c r="E269" s="186">
        <v>653140.68000000005</v>
      </c>
      <c r="F269" s="192">
        <v>100</v>
      </c>
      <c r="G269" s="185">
        <v>29</v>
      </c>
      <c r="H269" s="185">
        <v>3811</v>
      </c>
    </row>
    <row r="270" spans="1:8" x14ac:dyDescent="0.2">
      <c r="B270" s="290"/>
      <c r="C270" s="294" t="s">
        <v>615</v>
      </c>
      <c r="D270" s="188">
        <v>275401.06999999995</v>
      </c>
      <c r="E270" s="188">
        <v>266753.28999999992</v>
      </c>
      <c r="F270" s="193">
        <v>96.85993231616709</v>
      </c>
      <c r="G270" s="187">
        <v>148</v>
      </c>
      <c r="H270" s="187">
        <v>1335</v>
      </c>
    </row>
    <row r="271" spans="1:8" x14ac:dyDescent="0.3">
      <c r="B271" s="24" t="s">
        <v>65</v>
      </c>
    </row>
  </sheetData>
  <phoneticPr fontId="2"/>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【ご利用上の注意】</vt:lpstr>
      <vt:lpstr>①ファンド運用状況</vt:lpstr>
      <vt:lpstr>②個別物件状況</vt:lpstr>
      <vt:lpstr>③物件概要</vt:lpstr>
      <vt:lpstr>④個別物件収支（第1期）</vt:lpstr>
      <vt:lpstr>⑤期末鑑定評価の概要（第1期）</vt:lpstr>
      <vt:lpstr>⑥稼働の状況（第1期）</vt:lpstr>
      <vt:lpstr>②個別物件状況!Print_Area</vt:lpstr>
      <vt:lpstr>①ファンド運用状況!Print_Titles</vt:lpstr>
      <vt:lpstr>②個別物件状況!Print_Titles</vt:lpstr>
      <vt:lpstr>③物件概要!Print_Titles</vt:lpstr>
      <vt:lpstr>'④個別物件収支（第1期）'!Print_Titles</vt:lpstr>
      <vt:lpstr>'⑥稼働の状況（第1期）'!Print_Titles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梅澤 直人</dc:creator>
  <cp:lastModifiedBy>淵 純子</cp:lastModifiedBy>
  <cp:lastPrinted>2016-06-22T03:59:16Z</cp:lastPrinted>
  <dcterms:created xsi:type="dcterms:W3CDTF">2009-01-08T12:54:29Z</dcterms:created>
  <dcterms:modified xsi:type="dcterms:W3CDTF">2020-03-25T08:31:34Z</dcterms:modified>
</cp:coreProperties>
</file>